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codeName="ЭтаКнига" defaultThemeVersion="124226"/>
  <bookViews>
    <workbookView xWindow="0" yWindow="43" windowWidth="15958" windowHeight="13110"/>
  </bookViews>
  <sheets>
    <sheet name="Калькулятор" sheetId="8" r:id="rId1"/>
    <sheet name="НСИ" sheetId="6" state="veryHidden" r:id="rId2"/>
    <sheet name="БД" sheetId="5" state="veryHidden" r:id="rId3"/>
  </sheets>
  <definedNames>
    <definedName name="_Дней" localSheetId="0">Калькулятор!$H$12</definedName>
    <definedName name="_Дней2">Калькулятор!$H$6</definedName>
    <definedName name="_Минут" localSheetId="0">Калькулятор!$H$14</definedName>
    <definedName name="_Минут2">Калькулятор!$H$8</definedName>
    <definedName name="_Недель" localSheetId="0">Калькулятор!$H$11</definedName>
    <definedName name="_Недель2">Калькулятор!$H$5</definedName>
    <definedName name="_Секунд" localSheetId="0">Калькулятор!$H$15</definedName>
    <definedName name="_Секунд2">Калькулятор!$H$9</definedName>
    <definedName name="_Часов" localSheetId="0">Калькулятор!$H$13</definedName>
    <definedName name="_Часов2">Калькулятор!$H$7</definedName>
    <definedName name="БД">БД!$B$3:$S$8</definedName>
    <definedName name="БД_БК">НСИ!$B$12:$B$21</definedName>
    <definedName name="БД_ЖВ">НСИ!$E$12:$E$21</definedName>
    <definedName name="БД_КВК">НСИ!$C$12:$C$21</definedName>
    <definedName name="БД_Обучение_БК">НСИ!$A$2:$F$8</definedName>
    <definedName name="БД_ОВ">НСИ!$D$12:$D$21</definedName>
    <definedName name="БД_Точки">НСИ!$A$12:$F$21</definedName>
    <definedName name="Время">Калькулятор!$AU$6</definedName>
    <definedName name="Кол10мин">Калькулятор!$BY$12</definedName>
    <definedName name="Кол15дн" localSheetId="0">Калькулятор!$BM$10</definedName>
    <definedName name="Кол15мин">Калькулятор!$BY$11</definedName>
    <definedName name="Кол15ч">Калькулятор!$BM$14</definedName>
    <definedName name="Кол1мин">Калькулятор!$BY$15</definedName>
    <definedName name="Кол1ч">Калькулятор!$BY$10</definedName>
    <definedName name="Кол24ч">Калькулятор!$BM$13</definedName>
    <definedName name="Кол3дн" localSheetId="0">Калькулятор!$BM$12</definedName>
    <definedName name="Кол3мин">Калькулятор!$BY$14</definedName>
    <definedName name="Кол3ч">Калькулятор!$BM$16</definedName>
    <definedName name="Кол5мин">Калькулятор!$BY$13</definedName>
    <definedName name="Кол7дн" localSheetId="0">Калькулятор!$BM$11</definedName>
    <definedName name="Кол8ч">Калькулятор!$BM$15</definedName>
    <definedName name="Количество1" localSheetId="0">Калькулятор!$W$6</definedName>
    <definedName name="Количество2">Калькулятор!$BS$6</definedName>
    <definedName name="КонтрольноеЧисло" localSheetId="0">Калькулятор!$E$16</definedName>
    <definedName name="КонтрольноеЧислоВремя">Калькулятор!$G$16</definedName>
    <definedName name="КонтрольноеЧислоМакс">Калькулятор!$F$16</definedName>
    <definedName name="Коэффициент_1_1" localSheetId="0">Калькулятор!$E$4</definedName>
    <definedName name="Коэффициент_1_2">Калькулятор!$F$4</definedName>
    <definedName name="Коэффициент_1_3">Калькулятор!$G$4</definedName>
    <definedName name="Коэффициент_2_1" localSheetId="0">Калькулятор!$E$11</definedName>
    <definedName name="Коэффициент_2_2">Калькулятор!$F$11</definedName>
    <definedName name="Коэффициент_2_3">Калькулятор!$G$11</definedName>
    <definedName name="Коэффициент_3_1" localSheetId="0">Калькулятор!$E$13</definedName>
    <definedName name="Коэффициент_3_2">Калькулятор!$F$13</definedName>
    <definedName name="Коэффициент_3_3">Калькулятор!$G$13</definedName>
    <definedName name="Лига">Калькулятор!$BV$4</definedName>
    <definedName name="Скидка">Калькулятор!$BD$4</definedName>
    <definedName name="Тип">Калькулятор!$T$4</definedName>
    <definedName name="Тир">Калькулятор!$AL$4</definedName>
    <definedName name="Ускорение">Калькулятор!$D$15</definedName>
    <definedName name="Число_Дней" localSheetId="0">INT(Калькулятор!КонтрольноеЧисло/(60*60*24))-Калькулятор!Число_Недель*7</definedName>
    <definedName name="Число_Дней2">INT(КонтрольноеЧислоМакс/(60*60*24))-Число_Недель2*7</definedName>
    <definedName name="Число_Минут" localSheetId="0">INT(Калькулятор!КонтрольноеЧисло/60)-Калькулятор!Число_Недель*7*24*60-Калькулятор!Число_Дней*24*60-Калькулятор!Число_Часов*60</definedName>
    <definedName name="Число_Минут2">INT(КонтрольноеЧислоМакс/60)-Число_Недель2*7*24*60-Число_Дней2*24*60-Число_Часов2*60</definedName>
    <definedName name="Число_Недель" localSheetId="0">INT(Калькулятор!КонтрольноеЧисло/(60*60*24*7))</definedName>
    <definedName name="Число_Недель2">INT(КонтрольноеЧислоМакс/(60*60*24*7))</definedName>
    <definedName name="Число_Секунд" localSheetId="0">INT(--RIGHT(Калькулятор!КонтрольноеЧисло,2)/1.77358490566037)</definedName>
    <definedName name="Число_Секунд2">INT(--RIGHT(КонтрольноеЧислоМакс,2)/1.77358490566037)</definedName>
    <definedName name="Число_Часов" localSheetId="0">INT(Калькулятор!КонтрольноеЧисло/(60*60))-Калькулятор!Число_Недель*7*24-Калькулятор!Число_Дней*24</definedName>
    <definedName name="Число_Часов2">INT(КонтрольноеЧислоМакс/(60*60))-Число_Недель2*7*24-Число_Дней2*24</definedName>
  </definedNames>
  <calcPr calcId="145621"/>
</workbook>
</file>

<file path=xl/calcChain.xml><?xml version="1.0" encoding="utf-8"?>
<calcChain xmlns="http://schemas.openxmlformats.org/spreadsheetml/2006/main">
  <c r="D8" i="8" l="1"/>
  <c r="D10" i="8" l="1"/>
  <c r="AN10" i="8"/>
  <c r="AW10" i="8" s="1"/>
  <c r="AN12" i="8"/>
  <c r="AW12" i="8" s="1"/>
  <c r="AN16" i="8" l="1"/>
  <c r="AN13" i="8" l="1"/>
  <c r="AW13" i="8" s="1"/>
  <c r="AN11" i="8"/>
  <c r="AW11" i="8" s="1"/>
  <c r="G13" i="8" l="1"/>
  <c r="F13" i="8"/>
  <c r="E13" i="8"/>
  <c r="G11" i="8"/>
  <c r="F11" i="8"/>
  <c r="E11" i="8"/>
  <c r="T16" i="8" l="1" a="1"/>
  <c r="T16" i="8" s="1"/>
  <c r="T14" i="8" a="1"/>
  <c r="T14" i="8" s="1"/>
  <c r="T13" i="8" a="1"/>
  <c r="T13" i="8" s="1"/>
  <c r="T12" i="8" a="1"/>
  <c r="T12" i="8" s="1"/>
  <c r="T11" i="8" a="1"/>
  <c r="T11" i="8" s="1"/>
  <c r="T10" i="8" l="1" a="1"/>
  <c r="T10" i="8" s="1"/>
  <c r="T15" i="8" s="1"/>
  <c r="DA10" i="8" l="1"/>
  <c r="CZ10" i="8"/>
  <c r="CU10" i="8"/>
  <c r="CT10" i="8"/>
  <c r="CO10" i="8"/>
  <c r="CN10" i="8"/>
  <c r="CI10" i="8"/>
  <c r="CH10" i="8"/>
  <c r="DC9" i="8"/>
  <c r="CW9" i="8"/>
  <c r="CQ9" i="8"/>
  <c r="CK9" i="8"/>
  <c r="DC8" i="8"/>
  <c r="CW8" i="8"/>
  <c r="CQ8" i="8"/>
  <c r="CK8" i="8"/>
  <c r="DC7" i="8"/>
  <c r="CW7" i="8"/>
  <c r="CQ7" i="8"/>
  <c r="CK7" i="8"/>
  <c r="DC6" i="8"/>
  <c r="CW6" i="8"/>
  <c r="CQ6" i="8"/>
  <c r="CK6" i="8"/>
  <c r="DC5" i="8"/>
  <c r="CW5" i="8"/>
  <c r="CQ5" i="8"/>
  <c r="CK5" i="8"/>
  <c r="DC4" i="8"/>
  <c r="DC10" i="8" s="1"/>
  <c r="CW4" i="8"/>
  <c r="CV10" i="8" s="1"/>
  <c r="CQ4" i="8"/>
  <c r="CP10" i="8" s="1"/>
  <c r="CK4" i="8"/>
  <c r="CK10" i="8" s="1"/>
  <c r="D2" i="8" l="1"/>
  <c r="G4" i="8"/>
  <c r="G16" i="8" s="1"/>
  <c r="F4" i="8"/>
  <c r="F16" i="8" s="1"/>
  <c r="E4" i="8"/>
  <c r="E16" i="8" s="1"/>
  <c r="H13" i="8" s="1"/>
  <c r="I13" i="8" s="1"/>
  <c r="CJ10" i="8"/>
  <c r="DB10" i="8"/>
  <c r="CQ10" i="8"/>
  <c r="CW10" i="8"/>
  <c r="H11" i="8" l="1"/>
  <c r="I11" i="8" s="1"/>
  <c r="H12" i="8"/>
  <c r="I12" i="8" s="1"/>
  <c r="H15" i="8"/>
  <c r="I15" i="8" s="1"/>
  <c r="H14" i="8"/>
  <c r="I14" i="8" s="1"/>
  <c r="H9" i="8"/>
  <c r="I9" i="8" s="1"/>
  <c r="H7" i="8"/>
  <c r="I7" i="8" s="1"/>
  <c r="BM10" i="8"/>
  <c r="H6" i="8"/>
  <c r="I6" i="8" s="1"/>
  <c r="H5" i="8"/>
  <c r="I5" i="8" s="1"/>
  <c r="H8" i="8"/>
  <c r="I8" i="8" s="1"/>
  <c r="BM11" i="8"/>
  <c r="BM12" i="8" s="1"/>
  <c r="BM13" i="8" s="1"/>
  <c r="BM14" i="8" l="1"/>
  <c r="BM15" i="8" s="1"/>
  <c r="BM16" i="8" l="1"/>
  <c r="BY10" i="8" s="1"/>
  <c r="BY11" i="8" l="1"/>
  <c r="BY12" i="8" s="1"/>
  <c r="BY13" i="8" s="1"/>
  <c r="BY14" i="8" s="1"/>
  <c r="BY15" i="8" s="1"/>
</calcChain>
</file>

<file path=xl/sharedStrings.xml><?xml version="1.0" encoding="utf-8"?>
<sst xmlns="http://schemas.openxmlformats.org/spreadsheetml/2006/main" count="184" uniqueCount="96">
  <si>
    <t>-</t>
  </si>
  <si>
    <t>Обучение войск</t>
  </si>
  <si>
    <t>РАСЧЕТ ВРЕМЕНИ ОБУЧЕНИЯ ВОЙСК</t>
  </si>
  <si>
    <t>Вид бонуса</t>
  </si>
  <si>
    <t>Всего</t>
  </si>
  <si>
    <t>Шлем</t>
  </si>
  <si>
    <t>Броня</t>
  </si>
  <si>
    <t>Оружие</t>
  </si>
  <si>
    <t>Обувь</t>
  </si>
  <si>
    <t>Амулет 1</t>
  </si>
  <si>
    <t>Амулет 2</t>
  </si>
  <si>
    <t>Максимальные значения (герой)</t>
  </si>
  <si>
    <t>Максимальные значения (шаман)</t>
  </si>
  <si>
    <t>Еда</t>
  </si>
  <si>
    <t>Дерево</t>
  </si>
  <si>
    <t>Железо</t>
  </si>
  <si>
    <t>Камень</t>
  </si>
  <si>
    <t>Серебро</t>
  </si>
  <si>
    <t>Тип войск</t>
  </si>
  <si>
    <t>Тир</t>
  </si>
  <si>
    <t>Время обучения 1 ед.</t>
  </si>
  <si>
    <t>Ресурсы на обучение</t>
  </si>
  <si>
    <t>Ресурсы на исцеление</t>
  </si>
  <si>
    <t>Могущество</t>
  </si>
  <si>
    <t>Очки за обучение</t>
  </si>
  <si>
    <t>Опыт героя</t>
  </si>
  <si>
    <t>Золото</t>
  </si>
  <si>
    <t>Время лечения 1 ед.</t>
  </si>
  <si>
    <t>Битва кланов</t>
  </si>
  <si>
    <t>Битва королевств</t>
  </si>
  <si>
    <t>Жажда власти</t>
  </si>
  <si>
    <t>Точки</t>
  </si>
  <si>
    <t>ОЧКИ за выполнение событий</t>
  </si>
  <si>
    <t>Вещь</t>
  </si>
  <si>
    <t>Руна</t>
  </si>
  <si>
    <t>Стоимость</t>
  </si>
  <si>
    <t>Пехота</t>
  </si>
  <si>
    <t>Показатели экипировки ГЕРОЯ</t>
  </si>
  <si>
    <t>ГОРОД</t>
  </si>
  <si>
    <t>ГЕРОЙ</t>
  </si>
  <si>
    <t>ШАМАН</t>
  </si>
  <si>
    <t>РАЗВИТИЕ</t>
  </si>
  <si>
    <t>БОНУС</t>
  </si>
  <si>
    <t>Показатели экипировки ШАМАНА</t>
  </si>
  <si>
    <t>Кавалерия</t>
  </si>
  <si>
    <t>ВСЕГО</t>
  </si>
  <si>
    <t>Вариант1</t>
  </si>
  <si>
    <t>Вариант2</t>
  </si>
  <si>
    <t>Объект</t>
  </si>
  <si>
    <t>Стрелки</t>
  </si>
  <si>
    <t>Убийцы</t>
  </si>
  <si>
    <t>Осадные</t>
  </si>
  <si>
    <t>Шпионы</t>
  </si>
  <si>
    <t>Тип</t>
  </si>
  <si>
    <r>
      <t xml:space="preserve">Скин города 
</t>
    </r>
    <r>
      <rPr>
        <sz val="11"/>
        <rFont val="Calibri"/>
        <family val="2"/>
        <charset val="204"/>
      </rPr>
      <t>(0% / 2% / 5% / 10%)</t>
    </r>
  </si>
  <si>
    <r>
      <t xml:space="preserve">Буст 
</t>
    </r>
    <r>
      <rPr>
        <sz val="11"/>
        <rFont val="Calibri"/>
        <family val="2"/>
        <charset val="204"/>
      </rPr>
      <t>(10% / 20% / 30% / 35%)</t>
    </r>
  </si>
  <si>
    <r>
      <t xml:space="preserve">Событие 
</t>
    </r>
    <r>
      <rPr>
        <sz val="11"/>
        <rFont val="Calibri"/>
        <family val="2"/>
        <charset val="204"/>
      </rPr>
      <t>(ускорение обучения, 10%)</t>
    </r>
  </si>
  <si>
    <r>
      <t xml:space="preserve">Бонус за победу в КВК
</t>
    </r>
    <r>
      <rPr>
        <sz val="11"/>
        <rFont val="Calibri"/>
        <family val="2"/>
        <charset val="204"/>
      </rPr>
      <t>(10%)</t>
    </r>
  </si>
  <si>
    <r>
      <t xml:space="preserve">Событие 
</t>
    </r>
    <r>
      <rPr>
        <sz val="11"/>
        <rFont val="Calibri"/>
        <family val="2"/>
        <charset val="204"/>
      </rPr>
      <t>(ускорение процессов, 10%)</t>
    </r>
  </si>
  <si>
    <r>
      <t xml:space="preserve">Шаман 
</t>
    </r>
    <r>
      <rPr>
        <sz val="11"/>
        <rFont val="Calibri"/>
        <family val="2"/>
        <charset val="204"/>
      </rPr>
      <t>(вещи + камни + руны)</t>
    </r>
  </si>
  <si>
    <r>
      <t xml:space="preserve">Герой 
</t>
    </r>
    <r>
      <rPr>
        <sz val="11"/>
        <rFont val="Calibri"/>
        <family val="2"/>
        <charset val="204"/>
      </rPr>
      <t>(вещи + камни + руны)</t>
    </r>
  </si>
  <si>
    <r>
      <t xml:space="preserve">Цитадель
</t>
    </r>
    <r>
      <rPr>
        <sz val="11"/>
        <rFont val="Calibri"/>
        <family val="2"/>
        <charset val="204"/>
      </rPr>
      <t>(+1,2%)</t>
    </r>
  </si>
  <si>
    <r>
      <t xml:space="preserve">Поместья 
</t>
    </r>
    <r>
      <rPr>
        <sz val="11"/>
        <rFont val="Calibri"/>
        <family val="2"/>
        <charset val="204"/>
      </rPr>
      <t>(12шт × 30% + 32%)</t>
    </r>
  </si>
  <si>
    <t>Жажда власти +</t>
  </si>
  <si>
    <t>ОЧКИ для достижения контрольных точек (ЛИГА ОДИНА)</t>
  </si>
  <si>
    <r>
      <t xml:space="preserve">Жажда власти +
</t>
    </r>
    <r>
      <rPr>
        <sz val="12"/>
        <color indexed="8"/>
        <rFont val="Calibri"/>
        <family val="2"/>
        <charset val="204"/>
      </rPr>
      <t>(личное)</t>
    </r>
  </si>
  <si>
    <r>
      <t xml:space="preserve">Обучение войск 
</t>
    </r>
    <r>
      <rPr>
        <sz val="12"/>
        <color indexed="8"/>
        <rFont val="Calibri"/>
        <family val="2"/>
        <charset val="204"/>
      </rPr>
      <t>(личное)</t>
    </r>
  </si>
  <si>
    <r>
      <t xml:space="preserve">Битва кланов
</t>
    </r>
    <r>
      <rPr>
        <sz val="12"/>
        <color indexed="8"/>
        <rFont val="Calibri"/>
        <family val="2"/>
        <charset val="204"/>
      </rPr>
      <t>(клановое)</t>
    </r>
  </si>
  <si>
    <r>
      <t xml:space="preserve">Битва королевств
</t>
    </r>
    <r>
      <rPr>
        <sz val="12"/>
        <color indexed="8"/>
        <rFont val="Calibri"/>
        <family val="2"/>
        <charset val="204"/>
      </rPr>
      <t>(клановое)</t>
    </r>
  </si>
  <si>
    <t>Увеличение могущества (кл)</t>
  </si>
  <si>
    <r>
      <t xml:space="preserve">Титул 
</t>
    </r>
    <r>
      <rPr>
        <sz val="11"/>
        <rFont val="Calibri"/>
        <family val="2"/>
        <charset val="204"/>
      </rPr>
      <t>(всезнайка, 35%)</t>
    </r>
  </si>
  <si>
    <t>7 дн</t>
  </si>
  <si>
    <t>3 дн</t>
  </si>
  <si>
    <t>24 час</t>
  </si>
  <si>
    <t>15 час</t>
  </si>
  <si>
    <t>8 час</t>
  </si>
  <si>
    <t>3 час</t>
  </si>
  <si>
    <r>
      <t xml:space="preserve">15 </t>
    </r>
    <r>
      <rPr>
        <sz val="11"/>
        <color indexed="8"/>
        <rFont val="Calibri"/>
        <family val="2"/>
        <charset val="204"/>
      </rPr>
      <t>дн</t>
    </r>
  </si>
  <si>
    <r>
      <t xml:space="preserve">1 </t>
    </r>
    <r>
      <rPr>
        <sz val="11"/>
        <color indexed="8"/>
        <rFont val="Calibri"/>
        <family val="2"/>
        <charset val="204"/>
      </rPr>
      <t>час</t>
    </r>
  </si>
  <si>
    <r>
      <t xml:space="preserve">1 </t>
    </r>
    <r>
      <rPr>
        <sz val="11"/>
        <color indexed="8"/>
        <rFont val="Calibri"/>
        <family val="2"/>
        <charset val="204"/>
      </rPr>
      <t>мин</t>
    </r>
  </si>
  <si>
    <r>
      <t xml:space="preserve">15 </t>
    </r>
    <r>
      <rPr>
        <sz val="11"/>
        <color indexed="8"/>
        <rFont val="Calibri"/>
        <family val="2"/>
        <charset val="204"/>
      </rPr>
      <t>мин</t>
    </r>
  </si>
  <si>
    <r>
      <t xml:space="preserve">10 </t>
    </r>
    <r>
      <rPr>
        <sz val="11"/>
        <color indexed="8"/>
        <rFont val="Calibri"/>
        <family val="2"/>
        <charset val="204"/>
      </rPr>
      <t>мин</t>
    </r>
  </si>
  <si>
    <r>
      <t xml:space="preserve">5 </t>
    </r>
    <r>
      <rPr>
        <sz val="11"/>
        <color indexed="8"/>
        <rFont val="Calibri"/>
        <family val="2"/>
        <charset val="204"/>
      </rPr>
      <t>мин</t>
    </r>
  </si>
  <si>
    <r>
      <t xml:space="preserve">3 </t>
    </r>
    <r>
      <rPr>
        <sz val="11"/>
        <color indexed="8"/>
        <rFont val="Calibri"/>
        <family val="2"/>
        <charset val="204"/>
      </rPr>
      <t>мин</t>
    </r>
  </si>
  <si>
    <t>Уровень</t>
  </si>
  <si>
    <t>х</t>
  </si>
  <si>
    <r>
      <t xml:space="preserve">Вещи + камни + руны  </t>
    </r>
    <r>
      <rPr>
        <sz val="11"/>
        <color theme="0" tint="-4.9989318521683403E-2"/>
        <rFont val="Wingdings 3"/>
        <family val="1"/>
        <charset val="2"/>
      </rPr>
      <t>u</t>
    </r>
  </si>
  <si>
    <t>Лига</t>
  </si>
  <si>
    <t>Одина</t>
  </si>
  <si>
    <t>Вариант3</t>
  </si>
  <si>
    <t>Max количество за один заход</t>
  </si>
  <si>
    <t>Время 
обучения, ч.</t>
  </si>
  <si>
    <t>Количество обучаемых</t>
  </si>
  <si>
    <r>
      <t xml:space="preserve">Герой (навыки I + II + III)
</t>
    </r>
    <r>
      <rPr>
        <sz val="11"/>
        <rFont val="Calibri"/>
        <family val="2"/>
        <charset val="204"/>
      </rPr>
      <t>(мах, 30% + 90% + 30%)</t>
    </r>
  </si>
  <si>
    <r>
      <t xml:space="preserve">Шаман (навыки I + II + III) 
</t>
    </r>
    <r>
      <rPr>
        <sz val="11"/>
        <rFont val="Calibri"/>
        <family val="2"/>
        <charset val="204"/>
      </rPr>
      <t>(мах, 10% + 30% + 40%)</t>
    </r>
  </si>
  <si>
    <r>
      <t xml:space="preserve">Знание (I + II + III + IV)
</t>
    </r>
    <r>
      <rPr>
        <sz val="11"/>
        <rFont val="Calibri"/>
        <family val="2"/>
        <charset val="204"/>
      </rPr>
      <t>(мах, 20% + 20% + 24%, + 1,5%)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</si>
</sst>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0"/>
    <numFmt numFmtId="165" formatCode="&quot;-&quot;_0.0%"/>
    <numFmt numFmtId="166" formatCode="#,##0_ &quot;ед.&quot;"/>
    <numFmt numFmtId="167" formatCode="#,##0.00_ &quot;M&quot;"/>
    <numFmt numFmtId="168" formatCode="#,##0.0"/>
  </numFmts>
  <fonts count="38" x14ac:knownFonts="1">
    <font>
      <sz val="10"/>
      <color indexed="8"/>
      <name val="Helvetica"/>
    </font>
    <font>
      <sz val="12"/>
      <color indexed="8"/>
      <name val="Helvetica"/>
    </font>
    <font>
      <sz val="12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rgb="FFC00000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3"/>
      <color indexed="8"/>
      <name val="Calibri"/>
      <family val="2"/>
      <charset val="204"/>
    </font>
    <font>
      <sz val="14"/>
      <color theme="0"/>
      <name val="Calibri"/>
      <family val="2"/>
      <charset val="204"/>
    </font>
    <font>
      <b/>
      <sz val="13"/>
      <name val="Calibri"/>
      <family val="2"/>
      <charset val="204"/>
    </font>
    <font>
      <sz val="13"/>
      <name val="Calibri"/>
      <family val="2"/>
      <charset val="204"/>
    </font>
    <font>
      <b/>
      <sz val="12"/>
      <color rgb="FFC00000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4"/>
      <color theme="8" tint="-0.249977111117893"/>
      <name val="Calibri"/>
      <family val="2"/>
      <charset val="204"/>
    </font>
    <font>
      <sz val="11"/>
      <color theme="1" tint="0.34998626667073579"/>
      <name val="Calibri"/>
      <family val="2"/>
      <charset val="204"/>
    </font>
    <font>
      <sz val="14"/>
      <color theme="1" tint="0.34998626667073579"/>
      <name val="Calibri"/>
      <family val="2"/>
      <charset val="204"/>
    </font>
    <font>
      <b/>
      <sz val="14"/>
      <color theme="7" tint="-0.249977111117893"/>
      <name val="Calibri"/>
      <family val="2"/>
      <charset val="204"/>
    </font>
    <font>
      <b/>
      <sz val="14"/>
      <color rgb="FFFFC000"/>
      <name val="Calibri"/>
      <family val="2"/>
      <charset val="204"/>
    </font>
    <font>
      <b/>
      <sz val="18"/>
      <color rgb="FFFFC000"/>
      <name val="Calibri"/>
      <family val="2"/>
      <charset val="204"/>
    </font>
    <font>
      <sz val="18"/>
      <color theme="4" tint="-0.499984740745262"/>
      <name val="Calibri"/>
      <family val="2"/>
      <charset val="204"/>
    </font>
    <font>
      <sz val="11"/>
      <color theme="3"/>
      <name val="Calibri"/>
      <family val="2"/>
      <charset val="204"/>
    </font>
    <font>
      <b/>
      <sz val="14"/>
      <color theme="3"/>
      <name val="Calibri"/>
      <family val="2"/>
      <charset val="204"/>
    </font>
    <font>
      <sz val="14"/>
      <color theme="3"/>
      <name val="Calibri"/>
      <family val="2"/>
      <charset val="204"/>
    </font>
    <font>
      <sz val="12"/>
      <color theme="0" tint="-4.9989318521683403E-2"/>
      <name val="Calibri"/>
      <family val="2"/>
      <charset val="204"/>
    </font>
    <font>
      <sz val="11"/>
      <name val="Calibri"/>
      <family val="2"/>
      <charset val="204"/>
    </font>
    <font>
      <b/>
      <sz val="12"/>
      <color theme="1" tint="0.499984740745262"/>
      <name val="Calibri"/>
      <family val="2"/>
      <charset val="204"/>
    </font>
    <font>
      <sz val="12"/>
      <color theme="1" tint="0.499984740745262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 tint="0.499984740745262"/>
      <name val="Calibri"/>
      <family val="2"/>
      <charset val="204"/>
    </font>
    <font>
      <sz val="11"/>
      <color theme="0" tint="-4.9989318521683403E-2"/>
      <name val="Calibri"/>
      <family val="2"/>
      <charset val="204"/>
    </font>
    <font>
      <sz val="11"/>
      <color theme="0" tint="-4.9989318521683403E-2"/>
      <name val="Wingdings 3"/>
      <family val="1"/>
      <charset val="2"/>
    </font>
    <font>
      <b/>
      <sz val="14"/>
      <color theme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theme="2" tint="-0.749992370372631"/>
      <name val="Wingdings 2"/>
      <family val="1"/>
      <charset val="2"/>
    </font>
    <font>
      <sz val="9"/>
      <color theme="3"/>
      <name val="Wingdings 2"/>
      <family val="1"/>
      <charset val="2"/>
    </font>
  </fonts>
  <fills count="2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rgb="FF1E72E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7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9"/>
      </right>
      <top style="thin">
        <color theme="1" tint="0.499984740745262"/>
      </top>
      <bottom/>
      <diagonal/>
    </border>
    <border>
      <left/>
      <right/>
      <top/>
      <bottom style="medium">
        <color theme="4" tint="-0.499984740745262"/>
      </bottom>
      <diagonal/>
    </border>
    <border>
      <left/>
      <right/>
      <top/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ck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indexed="64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thin">
        <color theme="1" tint="0.499984740745262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thin">
        <color theme="1" tint="0.499984740745262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1" tint="0.499984740745262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medium">
        <color theme="0"/>
      </bottom>
      <diagonal/>
    </border>
    <border>
      <left style="thin">
        <color theme="1" tint="0.499984740745262"/>
      </left>
      <right/>
      <top style="medium">
        <color theme="0"/>
      </top>
      <bottom style="medium">
        <color theme="0"/>
      </bottom>
      <diagonal/>
    </border>
    <border>
      <left style="thin">
        <color theme="1" tint="0.499984740745262"/>
      </left>
      <right/>
      <top style="medium">
        <color theme="0"/>
      </top>
      <bottom style="medium">
        <color indexed="64"/>
      </bottom>
      <diagonal/>
    </border>
    <border>
      <left/>
      <right style="thin">
        <color theme="1" tint="0.499984740745262"/>
      </right>
      <top style="medium">
        <color indexed="64"/>
      </top>
      <bottom style="medium">
        <color theme="0"/>
      </bottom>
      <diagonal/>
    </border>
    <border>
      <left/>
      <right style="thin">
        <color theme="1" tint="0.499984740745262"/>
      </right>
      <top style="medium">
        <color theme="0"/>
      </top>
      <bottom style="medium">
        <color theme="0"/>
      </bottom>
      <diagonal/>
    </border>
    <border>
      <left/>
      <right style="thin">
        <color theme="1" tint="0.499984740745262"/>
      </right>
      <top style="medium">
        <color theme="0"/>
      </top>
      <bottom style="medium">
        <color indexed="64"/>
      </bottom>
      <diagonal/>
    </border>
    <border>
      <left/>
      <right/>
      <top/>
      <bottom style="thick">
        <color theme="3"/>
      </bottom>
      <diagonal/>
    </border>
    <border>
      <left style="medium">
        <color indexed="64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thin">
        <color theme="1" tint="0.499984740745262"/>
      </left>
      <right/>
      <top style="medium">
        <color theme="0"/>
      </top>
      <bottom/>
      <diagonal/>
    </border>
    <border>
      <left/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 tint="0.49998474074526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23">
    <xf numFmtId="0" fontId="0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6" fillId="8" borderId="0" xfId="0" applyFont="1" applyFill="1" applyAlignment="1">
      <alignment horizontal="centerContinuous" vertical="top" wrapText="1"/>
    </xf>
    <xf numFmtId="0" fontId="2" fillId="8" borderId="0" xfId="0" applyFont="1" applyFill="1" applyAlignment="1">
      <alignment horizontal="centerContinuous" vertical="top" wrapText="1"/>
    </xf>
    <xf numFmtId="0" fontId="2" fillId="8" borderId="0" xfId="0" applyFont="1" applyFill="1" applyAlignment="1">
      <alignment vertical="top" wrapText="1"/>
    </xf>
    <xf numFmtId="0" fontId="6" fillId="8" borderId="5" xfId="0" applyFont="1" applyFill="1" applyBorder="1" applyAlignment="1">
      <alignment horizontal="center" vertical="top" wrapText="1"/>
    </xf>
    <xf numFmtId="0" fontId="6" fillId="8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3" fontId="2" fillId="0" borderId="0" xfId="0" applyNumberFormat="1" applyFont="1" applyAlignment="1">
      <alignment horizontal="right" vertical="center" wrapText="1" indent="1"/>
    </xf>
    <xf numFmtId="0" fontId="8" fillId="21" borderId="25" xfId="0" applyNumberFormat="1" applyFont="1" applyFill="1" applyBorder="1" applyAlignment="1" applyProtection="1">
      <alignment horizontal="center" vertical="center" wrapText="1"/>
      <protection locked="0"/>
    </xf>
    <xf numFmtId="0" fontId="8" fillId="21" borderId="28" xfId="0" applyNumberFormat="1" applyFont="1" applyFill="1" applyBorder="1" applyAlignment="1" applyProtection="1">
      <alignment horizontal="center" vertical="center" wrapText="1"/>
      <protection locked="0"/>
    </xf>
    <xf numFmtId="0" fontId="8" fillId="19" borderId="31" xfId="0" applyNumberFormat="1" applyFont="1" applyFill="1" applyBorder="1" applyAlignment="1" applyProtection="1">
      <alignment horizontal="center" vertical="center" wrapText="1"/>
      <protection locked="0"/>
    </xf>
    <xf numFmtId="0" fontId="8" fillId="19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13" borderId="31" xfId="0" applyNumberFormat="1" applyFont="1" applyFill="1" applyBorder="1" applyAlignment="1" applyProtection="1">
      <alignment horizontal="center" vertical="center" wrapText="1"/>
      <protection locked="0"/>
    </xf>
    <xf numFmtId="0" fontId="11" fillId="13" borderId="28" xfId="0" applyNumberFormat="1" applyFont="1" applyFill="1" applyBorder="1" applyAlignment="1" applyProtection="1">
      <alignment horizontal="center" vertical="center" wrapText="1"/>
      <protection locked="0"/>
    </xf>
    <xf numFmtId="0" fontId="8" fillId="20" borderId="31" xfId="0" applyNumberFormat="1" applyFont="1" applyFill="1" applyBorder="1" applyAlignment="1" applyProtection="1">
      <alignment horizontal="center" vertical="center" wrapText="1"/>
      <protection locked="0"/>
    </xf>
    <xf numFmtId="0" fontId="8" fillId="20" borderId="28" xfId="0" applyNumberFormat="1" applyFont="1" applyFill="1" applyBorder="1" applyAlignment="1" applyProtection="1">
      <alignment horizontal="center" vertical="center" wrapText="1"/>
      <protection locked="0"/>
    </xf>
    <xf numFmtId="0" fontId="8" fillId="16" borderId="31" xfId="0" applyNumberFormat="1" applyFont="1" applyFill="1" applyBorder="1" applyAlignment="1" applyProtection="1">
      <alignment horizontal="center" vertical="center" wrapText="1"/>
      <protection locked="0"/>
    </xf>
    <xf numFmtId="0" fontId="8" fillId="16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vertical="top" wrapText="1"/>
    </xf>
    <xf numFmtId="0" fontId="9" fillId="6" borderId="0" xfId="0" applyFont="1" applyFill="1" applyAlignment="1" applyProtection="1">
      <alignment vertical="top" wrapText="1"/>
    </xf>
    <xf numFmtId="0" fontId="3" fillId="23" borderId="0" xfId="0" applyFont="1" applyFill="1" applyAlignment="1" applyProtection="1">
      <alignment vertical="top" wrapText="1"/>
    </xf>
    <xf numFmtId="49" fontId="16" fillId="23" borderId="0" xfId="0" applyNumberFormat="1" applyFont="1" applyFill="1" applyBorder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vertical="top" wrapText="1"/>
    </xf>
    <xf numFmtId="0" fontId="4" fillId="0" borderId="0" xfId="0" applyFont="1" applyBorder="1" applyAlignment="1" applyProtection="1">
      <alignment horizontal="right" vertical="center" wrapText="1" indent="1"/>
    </xf>
    <xf numFmtId="0" fontId="3" fillId="0" borderId="0" xfId="0" applyNumberFormat="1" applyFont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vertical="top" wrapText="1"/>
    </xf>
    <xf numFmtId="0" fontId="4" fillId="0" borderId="0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center" vertical="center" wrapText="1"/>
    </xf>
    <xf numFmtId="49" fontId="10" fillId="7" borderId="1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7" borderId="27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14" borderId="30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14" borderId="27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18" borderId="30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18" borderId="27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11" borderId="30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11" borderId="27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12" borderId="30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12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6" fillId="8" borderId="5" xfId="0" applyFont="1" applyFill="1" applyBorder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3" fontId="27" fillId="0" borderId="0" xfId="0" applyNumberFormat="1" applyFont="1" applyAlignment="1">
      <alignment horizontal="right" vertical="center" wrapText="1" indent="1"/>
    </xf>
    <xf numFmtId="0" fontId="28" fillId="8" borderId="5" xfId="0" applyFont="1" applyFill="1" applyBorder="1" applyAlignment="1">
      <alignment horizontal="center" vertical="center" wrapText="1"/>
    </xf>
    <xf numFmtId="3" fontId="29" fillId="0" borderId="0" xfId="0" applyNumberFormat="1" applyFont="1" applyAlignment="1">
      <alignment horizontal="right" vertical="center" wrapText="1" indent="1"/>
    </xf>
    <xf numFmtId="0" fontId="3" fillId="9" borderId="0" xfId="0" applyNumberFormat="1" applyFont="1" applyFill="1" applyAlignment="1" applyProtection="1">
      <alignment horizontal="center" vertical="center" wrapText="1"/>
    </xf>
    <xf numFmtId="49" fontId="10" fillId="12" borderId="33" xfId="0" applyNumberFormat="1" applyFont="1" applyFill="1" applyBorder="1" applyAlignment="1" applyProtection="1">
      <alignment horizontal="right" vertical="top" wrapText="1" indent="1"/>
      <protection locked="0"/>
    </xf>
    <xf numFmtId="0" fontId="8" fillId="16" borderId="34" xfId="0" applyNumberFormat="1" applyFont="1" applyFill="1" applyBorder="1" applyAlignment="1" applyProtection="1">
      <alignment horizontal="center" vertical="center" wrapText="1"/>
      <protection locked="0"/>
    </xf>
    <xf numFmtId="0" fontId="20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23" borderId="0" xfId="0" applyFont="1" applyFill="1" applyBorder="1" applyAlignment="1" applyProtection="1">
      <alignment horizontal="right" vertical="center" wrapText="1" indent="1"/>
    </xf>
    <xf numFmtId="0" fontId="3" fillId="23" borderId="0" xfId="0" applyFont="1" applyFill="1" applyAlignment="1" applyProtection="1">
      <alignment horizontal="center" vertical="center" wrapText="1"/>
    </xf>
    <xf numFmtId="0" fontId="3" fillId="9" borderId="0" xfId="0" applyFont="1" applyFill="1" applyAlignment="1" applyProtection="1">
      <alignment vertical="top" wrapText="1"/>
    </xf>
    <xf numFmtId="49" fontId="21" fillId="9" borderId="0" xfId="0" applyNumberFormat="1" applyFont="1" applyFill="1" applyBorder="1" applyAlignment="1" applyProtection="1">
      <alignment horizontal="center" wrapText="1"/>
    </xf>
    <xf numFmtId="49" fontId="15" fillId="9" borderId="0" xfId="0" applyNumberFormat="1" applyFont="1" applyFill="1" applyBorder="1" applyAlignment="1" applyProtection="1">
      <alignment horizontal="center" wrapText="1"/>
    </xf>
    <xf numFmtId="49" fontId="16" fillId="9" borderId="0" xfId="0" applyNumberFormat="1" applyFont="1" applyFill="1" applyBorder="1" applyAlignment="1" applyProtection="1">
      <alignment horizontal="center" wrapText="1"/>
    </xf>
    <xf numFmtId="0" fontId="3" fillId="9" borderId="0" xfId="0" applyFont="1" applyFill="1" applyAlignment="1" applyProtection="1">
      <alignment horizontal="center" vertical="center" wrapText="1"/>
    </xf>
    <xf numFmtId="0" fontId="0" fillId="9" borderId="0" xfId="0" applyFont="1" applyFill="1" applyAlignment="1">
      <alignment vertical="top" wrapText="1"/>
    </xf>
    <xf numFmtId="2" fontId="7" fillId="9" borderId="0" xfId="0" applyNumberFormat="1" applyFont="1" applyFill="1" applyBorder="1" applyAlignment="1" applyProtection="1">
      <alignment horizontal="center" vertical="center" wrapText="1"/>
    </xf>
    <xf numFmtId="0" fontId="2" fillId="9" borderId="0" xfId="0" applyNumberFormat="1" applyFont="1" applyFill="1" applyBorder="1" applyAlignment="1" applyProtection="1">
      <alignment horizontal="center" vertical="center" wrapText="1"/>
    </xf>
    <xf numFmtId="0" fontId="8" fillId="9" borderId="0" xfId="0" applyFont="1" applyFill="1" applyBorder="1" applyAlignment="1" applyProtection="1">
      <alignment horizontal="center" vertical="center" wrapText="1"/>
    </xf>
    <xf numFmtId="1" fontId="8" fillId="9" borderId="0" xfId="0" applyNumberFormat="1" applyFont="1" applyFill="1" applyBorder="1" applyAlignment="1" applyProtection="1">
      <alignment horizontal="center" vertical="center" wrapText="1"/>
    </xf>
    <xf numFmtId="0" fontId="3" fillId="9" borderId="0" xfId="0" applyNumberFormat="1" applyFont="1" applyFill="1" applyAlignment="1" applyProtection="1">
      <alignment vertical="top" wrapText="1"/>
    </xf>
    <xf numFmtId="0" fontId="3" fillId="9" borderId="0" xfId="0" applyNumberFormat="1" applyFont="1" applyFill="1" applyAlignment="1" applyProtection="1">
      <alignment horizontal="center" vertical="center"/>
    </xf>
    <xf numFmtId="0" fontId="0" fillId="9" borderId="0" xfId="0" applyFont="1" applyFill="1" applyAlignment="1" applyProtection="1">
      <alignment horizontal="center" vertical="center"/>
    </xf>
    <xf numFmtId="167" fontId="3" fillId="9" borderId="0" xfId="0" applyNumberFormat="1" applyFont="1" applyFill="1" applyAlignment="1" applyProtection="1">
      <alignment vertical="top" wrapText="1"/>
    </xf>
    <xf numFmtId="0" fontId="18" fillId="24" borderId="58" xfId="0" applyFont="1" applyFill="1" applyBorder="1" applyAlignment="1" applyProtection="1">
      <alignment horizontal="centerContinuous" vertical="center"/>
    </xf>
    <xf numFmtId="0" fontId="19" fillId="24" borderId="58" xfId="0" applyFont="1" applyFill="1" applyBorder="1" applyAlignment="1" applyProtection="1">
      <alignment vertical="center"/>
    </xf>
    <xf numFmtId="0" fontId="18" fillId="24" borderId="58" xfId="0" applyFont="1" applyFill="1" applyBorder="1" applyAlignment="1" applyProtection="1">
      <alignment horizontal="distributed" vertical="center"/>
    </xf>
    <xf numFmtId="0" fontId="18" fillId="24" borderId="58" xfId="0" applyFont="1" applyFill="1" applyBorder="1" applyAlignment="1" applyProtection="1">
      <alignment horizontal="center" vertical="center"/>
    </xf>
    <xf numFmtId="0" fontId="24" fillId="24" borderId="58" xfId="0" applyFont="1" applyFill="1" applyBorder="1" applyAlignment="1" applyProtection="1">
      <alignment horizontal="right" vertical="center"/>
    </xf>
    <xf numFmtId="0" fontId="8" fillId="3" borderId="20" xfId="0" applyFont="1" applyFill="1" applyBorder="1" applyAlignment="1" applyProtection="1">
      <alignment horizontal="center" vertical="center" textRotation="90" wrapText="1"/>
    </xf>
    <xf numFmtId="0" fontId="8" fillId="3" borderId="23" xfId="0" applyFont="1" applyFill="1" applyBorder="1" applyAlignment="1" applyProtection="1">
      <alignment horizontal="center" vertical="center" textRotation="90" wrapText="1"/>
    </xf>
    <xf numFmtId="0" fontId="8" fillId="3" borderId="26" xfId="0" applyFont="1" applyFill="1" applyBorder="1" applyAlignment="1" applyProtection="1">
      <alignment horizontal="center" vertical="center" textRotation="90" wrapText="1"/>
    </xf>
    <xf numFmtId="49" fontId="10" fillId="7" borderId="21" xfId="0" applyNumberFormat="1" applyFont="1" applyFill="1" applyBorder="1" applyAlignment="1" applyProtection="1">
      <alignment horizontal="right" vertical="top" wrapText="1" indent="1"/>
      <protection locked="0"/>
    </xf>
    <xf numFmtId="49" fontId="10" fillId="7" borderId="3" xfId="0" applyNumberFormat="1" applyFont="1" applyFill="1" applyBorder="1" applyAlignment="1" applyProtection="1">
      <alignment horizontal="right" vertical="top" wrapText="1" indent="1"/>
      <protection locked="0"/>
    </xf>
    <xf numFmtId="0" fontId="8" fillId="21" borderId="22" xfId="0" applyNumberFormat="1" applyFont="1" applyFill="1" applyBorder="1" applyAlignment="1" applyProtection="1">
      <alignment horizontal="center" vertical="center" wrapText="1"/>
      <protection locked="0"/>
    </xf>
    <xf numFmtId="0" fontId="8" fillId="21" borderId="2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9" xfId="0" applyFont="1" applyFill="1" applyBorder="1" applyAlignment="1" applyProtection="1">
      <alignment horizontal="center" vertical="center" textRotation="90" wrapText="1"/>
    </xf>
    <xf numFmtId="0" fontId="8" fillId="2" borderId="32" xfId="0" applyFont="1" applyFill="1" applyBorder="1" applyAlignment="1" applyProtection="1">
      <alignment horizontal="center" vertical="center" textRotation="90" wrapText="1"/>
    </xf>
    <xf numFmtId="0" fontId="8" fillId="25" borderId="29" xfId="0" applyFont="1" applyFill="1" applyBorder="1" applyAlignment="1" applyProtection="1">
      <alignment horizontal="center" vertical="center" textRotation="90" wrapText="1"/>
    </xf>
    <xf numFmtId="0" fontId="8" fillId="25" borderId="32" xfId="0" applyFont="1" applyFill="1" applyBorder="1" applyAlignment="1" applyProtection="1">
      <alignment horizontal="center" vertical="center" textRotation="90" wrapText="1"/>
    </xf>
    <xf numFmtId="0" fontId="8" fillId="10" borderId="29" xfId="0" applyFont="1" applyFill="1" applyBorder="1" applyAlignment="1" applyProtection="1">
      <alignment horizontal="center" vertical="center" textRotation="90" wrapText="1"/>
    </xf>
    <xf numFmtId="0" fontId="8" fillId="10" borderId="32" xfId="0" applyFont="1" applyFill="1" applyBorder="1" applyAlignment="1" applyProtection="1">
      <alignment horizontal="center" vertical="center" textRotation="90" wrapText="1"/>
    </xf>
    <xf numFmtId="0" fontId="8" fillId="4" borderId="20" xfId="0" applyFont="1" applyFill="1" applyBorder="1" applyAlignment="1" applyProtection="1">
      <alignment horizontal="center" vertical="center" textRotation="90" wrapText="1"/>
    </xf>
    <xf numFmtId="0" fontId="8" fillId="4" borderId="23" xfId="0" applyFont="1" applyFill="1" applyBorder="1" applyAlignment="1" applyProtection="1">
      <alignment horizontal="center" vertical="center" textRotation="90" wrapText="1"/>
    </xf>
    <xf numFmtId="0" fontId="8" fillId="4" borderId="26" xfId="0" applyFont="1" applyFill="1" applyBorder="1" applyAlignment="1" applyProtection="1">
      <alignment horizontal="center" vertical="center" textRotation="90" wrapText="1"/>
    </xf>
    <xf numFmtId="167" fontId="8" fillId="17" borderId="52" xfId="0" applyNumberFormat="1" applyFont="1" applyFill="1" applyBorder="1" applyAlignment="1" applyProtection="1">
      <alignment horizontal="right" vertical="center" wrapText="1" indent="1"/>
      <protection hidden="1"/>
    </xf>
    <xf numFmtId="167" fontId="8" fillId="17" borderId="38" xfId="0" applyNumberFormat="1" applyFont="1" applyFill="1" applyBorder="1" applyAlignment="1" applyProtection="1">
      <alignment horizontal="right" vertical="center" wrapText="1" indent="1"/>
      <protection hidden="1"/>
    </xf>
    <xf numFmtId="167" fontId="8" fillId="17" borderId="36" xfId="0" applyNumberFormat="1" applyFont="1" applyFill="1" applyBorder="1" applyAlignment="1" applyProtection="1">
      <alignment horizontal="right" vertical="center" wrapText="1" indent="1"/>
      <protection hidden="1"/>
    </xf>
    <xf numFmtId="167" fontId="8" fillId="17" borderId="53" xfId="0" applyNumberFormat="1" applyFont="1" applyFill="1" applyBorder="1" applyAlignment="1" applyProtection="1">
      <alignment horizontal="right" vertical="center" wrapText="1" indent="1"/>
      <protection hidden="1"/>
    </xf>
    <xf numFmtId="167" fontId="8" fillId="17" borderId="14" xfId="0" applyNumberFormat="1" applyFont="1" applyFill="1" applyBorder="1" applyAlignment="1" applyProtection="1">
      <alignment horizontal="right" vertical="center" wrapText="1" indent="1"/>
      <protection hidden="1"/>
    </xf>
    <xf numFmtId="167" fontId="8" fillId="17" borderId="41" xfId="0" applyNumberFormat="1" applyFont="1" applyFill="1" applyBorder="1" applyAlignment="1" applyProtection="1">
      <alignment horizontal="right" vertical="center" wrapText="1" indent="1"/>
      <protection hidden="1"/>
    </xf>
    <xf numFmtId="167" fontId="7" fillId="17" borderId="54" xfId="0" applyNumberFormat="1" applyFont="1" applyFill="1" applyBorder="1" applyAlignment="1" applyProtection="1">
      <alignment horizontal="right" vertical="center" wrapText="1" indent="1"/>
      <protection hidden="1"/>
    </xf>
    <xf numFmtId="167" fontId="7" fillId="17" borderId="43" xfId="0" applyNumberFormat="1" applyFont="1" applyFill="1" applyBorder="1" applyAlignment="1" applyProtection="1">
      <alignment horizontal="right" vertical="center" wrapText="1" indent="1"/>
      <protection hidden="1"/>
    </xf>
    <xf numFmtId="0" fontId="8" fillId="22" borderId="37" xfId="0" applyFont="1" applyFill="1" applyBorder="1" applyAlignment="1" applyProtection="1">
      <alignment horizontal="left" vertical="center" wrapText="1" indent="1"/>
    </xf>
    <xf numFmtId="0" fontId="8" fillId="22" borderId="38" xfId="0" applyFont="1" applyFill="1" applyBorder="1" applyAlignment="1" applyProtection="1">
      <alignment horizontal="left" vertical="center" wrapText="1" indent="1"/>
    </xf>
    <xf numFmtId="0" fontId="8" fillId="22" borderId="39" xfId="0" applyFont="1" applyFill="1" applyBorder="1" applyAlignment="1" applyProtection="1">
      <alignment horizontal="left" vertical="center" wrapText="1" indent="1"/>
    </xf>
    <xf numFmtId="0" fontId="8" fillId="22" borderId="14" xfId="0" applyFont="1" applyFill="1" applyBorder="1" applyAlignment="1" applyProtection="1">
      <alignment horizontal="left" vertical="center" wrapText="1" indent="1"/>
    </xf>
    <xf numFmtId="3" fontId="13" fillId="14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4" fillId="23" borderId="0" xfId="0" applyFont="1" applyFill="1" applyBorder="1" applyAlignment="1" applyProtection="1">
      <alignment horizontal="center" vertical="center" wrapText="1"/>
    </xf>
    <xf numFmtId="0" fontId="20" fillId="15" borderId="0" xfId="0" applyNumberFormat="1" applyFont="1" applyFill="1" applyBorder="1" applyAlignment="1" applyProtection="1">
      <alignment horizontal="center" vertical="center" wrapText="1"/>
      <protection locked="0"/>
    </xf>
    <xf numFmtId="165" fontId="13" fillId="26" borderId="0" xfId="0" applyNumberFormat="1" applyFont="1" applyFill="1" applyBorder="1" applyAlignment="1" applyProtection="1">
      <alignment horizontal="center" vertical="center" wrapText="1"/>
      <protection locked="0"/>
    </xf>
    <xf numFmtId="3" fontId="13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20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22" borderId="8" xfId="0" applyFont="1" applyFill="1" applyBorder="1" applyAlignment="1" applyProtection="1">
      <alignment horizontal="center" vertical="center" wrapText="1"/>
    </xf>
    <xf numFmtId="0" fontId="8" fillId="22" borderId="46" xfId="0" applyFont="1" applyFill="1" applyBorder="1" applyAlignment="1" applyProtection="1">
      <alignment horizontal="center" vertical="center" wrapText="1"/>
    </xf>
    <xf numFmtId="0" fontId="7" fillId="17" borderId="46" xfId="0" applyNumberFormat="1" applyFont="1" applyFill="1" applyBorder="1" applyAlignment="1" applyProtection="1">
      <alignment horizontal="center" vertical="center" wrapText="1"/>
      <protection hidden="1"/>
    </xf>
    <xf numFmtId="0" fontId="7" fillId="17" borderId="35" xfId="0" applyNumberFormat="1" applyFont="1" applyFill="1" applyBorder="1" applyAlignment="1" applyProtection="1">
      <alignment horizontal="center" vertical="center" wrapText="1"/>
      <protection hidden="1"/>
    </xf>
    <xf numFmtId="0" fontId="8" fillId="22" borderId="49" xfId="0" applyFont="1" applyFill="1" applyBorder="1" applyAlignment="1" applyProtection="1">
      <alignment horizontal="center" vertical="center" wrapText="1"/>
    </xf>
    <xf numFmtId="0" fontId="7" fillId="17" borderId="9" xfId="0" applyNumberFormat="1" applyFont="1" applyFill="1" applyBorder="1" applyAlignment="1" applyProtection="1">
      <alignment horizontal="center" vertical="center" wrapText="1"/>
      <protection hidden="1"/>
    </xf>
    <xf numFmtId="0" fontId="8" fillId="22" borderId="10" xfId="0" applyFont="1" applyFill="1" applyBorder="1" applyAlignment="1" applyProtection="1">
      <alignment horizontal="center" vertical="center" wrapText="1"/>
    </xf>
    <xf numFmtId="0" fontId="8" fillId="22" borderId="47" xfId="0" applyFont="1" applyFill="1" applyBorder="1" applyAlignment="1" applyProtection="1">
      <alignment horizontal="center" vertical="center" wrapText="1"/>
    </xf>
    <xf numFmtId="0" fontId="7" fillId="17" borderId="47" xfId="0" applyNumberFormat="1" applyFont="1" applyFill="1" applyBorder="1" applyAlignment="1" applyProtection="1">
      <alignment horizontal="center" vertical="center" wrapText="1"/>
      <protection hidden="1"/>
    </xf>
    <xf numFmtId="0" fontId="7" fillId="17" borderId="40" xfId="0" applyNumberFormat="1" applyFont="1" applyFill="1" applyBorder="1" applyAlignment="1" applyProtection="1">
      <alignment horizontal="center" vertical="center" wrapText="1"/>
      <protection hidden="1"/>
    </xf>
    <xf numFmtId="0" fontId="8" fillId="22" borderId="50" xfId="0" applyFont="1" applyFill="1" applyBorder="1" applyAlignment="1" applyProtection="1">
      <alignment horizontal="center" vertical="center" wrapText="1"/>
    </xf>
    <xf numFmtId="0" fontId="7" fillId="17" borderId="11" xfId="0" applyNumberFormat="1" applyFont="1" applyFill="1" applyBorder="1" applyAlignment="1" applyProtection="1">
      <alignment horizontal="center" vertical="center" wrapText="1"/>
      <protection hidden="1"/>
    </xf>
    <xf numFmtId="0" fontId="7" fillId="17" borderId="48" xfId="0" applyNumberFormat="1" applyFont="1" applyFill="1" applyBorder="1" applyAlignment="1" applyProtection="1">
      <alignment horizontal="center" vertical="center" wrapText="1"/>
      <protection hidden="1"/>
    </xf>
    <xf numFmtId="0" fontId="7" fillId="17" borderId="44" xfId="0" applyNumberFormat="1" applyFont="1" applyFill="1" applyBorder="1" applyAlignment="1" applyProtection="1">
      <alignment horizontal="center" vertical="center" wrapText="1"/>
      <protection hidden="1"/>
    </xf>
    <xf numFmtId="0" fontId="8" fillId="22" borderId="51" xfId="0" applyFont="1" applyFill="1" applyBorder="1" applyAlignment="1" applyProtection="1">
      <alignment horizontal="center" vertical="center" wrapText="1"/>
    </xf>
    <xf numFmtId="0" fontId="8" fillId="22" borderId="48" xfId="0" applyFont="1" applyFill="1" applyBorder="1" applyAlignment="1" applyProtection="1">
      <alignment horizontal="center" vertical="center" wrapText="1"/>
    </xf>
    <xf numFmtId="0" fontId="7" fillId="17" borderId="13" xfId="0" applyNumberFormat="1" applyFont="1" applyFill="1" applyBorder="1" applyAlignment="1" applyProtection="1">
      <alignment horizontal="center" vertical="center" wrapText="1"/>
      <protection hidden="1"/>
    </xf>
    <xf numFmtId="0" fontId="8" fillId="22" borderId="56" xfId="0" applyFont="1" applyFill="1" applyBorder="1" applyAlignment="1" applyProtection="1">
      <alignment horizontal="left" vertical="center" wrapText="1" indent="1"/>
    </xf>
    <xf numFmtId="0" fontId="8" fillId="22" borderId="55" xfId="0" applyFont="1" applyFill="1" applyBorder="1" applyAlignment="1" applyProtection="1">
      <alignment horizontal="left" vertical="center" wrapText="1" indent="1"/>
    </xf>
    <xf numFmtId="167" fontId="8" fillId="17" borderId="55" xfId="0" applyNumberFormat="1" applyFont="1" applyFill="1" applyBorder="1" applyAlignment="1" applyProtection="1">
      <alignment horizontal="right" vertical="center" wrapText="1" indent="1"/>
      <protection hidden="1"/>
    </xf>
    <xf numFmtId="167" fontId="8" fillId="17" borderId="56" xfId="0" applyNumberFormat="1" applyFont="1" applyFill="1" applyBorder="1" applyAlignment="1" applyProtection="1">
      <alignment horizontal="right" vertical="center" wrapText="1" indent="1"/>
      <protection hidden="1"/>
    </xf>
    <xf numFmtId="0" fontId="8" fillId="17" borderId="53" xfId="0" applyNumberFormat="1" applyFont="1" applyFill="1" applyBorder="1" applyAlignment="1" applyProtection="1">
      <alignment horizontal="right" vertical="center" wrapText="1" indent="1"/>
      <protection hidden="1"/>
    </xf>
    <xf numFmtId="0" fontId="8" fillId="17" borderId="14" xfId="0" applyNumberFormat="1" applyFont="1" applyFill="1" applyBorder="1" applyAlignment="1" applyProtection="1">
      <alignment horizontal="right" vertical="center" wrapText="1" indent="1"/>
      <protection hidden="1"/>
    </xf>
    <xf numFmtId="0" fontId="8" fillId="17" borderId="41" xfId="0" applyNumberFormat="1" applyFont="1" applyFill="1" applyBorder="1" applyAlignment="1" applyProtection="1">
      <alignment horizontal="right" vertical="center" wrapText="1" indent="1"/>
      <protection hidden="1"/>
    </xf>
    <xf numFmtId="0" fontId="8" fillId="22" borderId="12" xfId="0" applyFont="1" applyFill="1" applyBorder="1" applyAlignment="1" applyProtection="1">
      <alignment horizontal="center" vertical="center" wrapText="1"/>
    </xf>
    <xf numFmtId="0" fontId="7" fillId="22" borderId="42" xfId="0" applyFont="1" applyFill="1" applyBorder="1" applyAlignment="1" applyProtection="1">
      <alignment horizontal="left" vertical="center" wrapText="1" indent="1"/>
    </xf>
    <xf numFmtId="0" fontId="7" fillId="22" borderId="43" xfId="0" applyFont="1" applyFill="1" applyBorder="1" applyAlignment="1" applyProtection="1">
      <alignment horizontal="left" vertical="center" wrapText="1" indent="1"/>
    </xf>
    <xf numFmtId="0" fontId="7" fillId="22" borderId="57" xfId="0" applyFont="1" applyFill="1" applyBorder="1" applyAlignment="1" applyProtection="1">
      <alignment horizontal="left" vertical="center" wrapText="1" indent="1"/>
    </xf>
    <xf numFmtId="167" fontId="7" fillId="17" borderId="57" xfId="0" applyNumberFormat="1" applyFont="1" applyFill="1" applyBorder="1" applyAlignment="1" applyProtection="1">
      <alignment horizontal="right" vertical="center" wrapText="1" indent="1"/>
      <protection hidden="1"/>
    </xf>
    <xf numFmtId="0" fontId="31" fillId="17" borderId="54" xfId="0" applyNumberFormat="1" applyFont="1" applyFill="1" applyBorder="1" applyAlignment="1" applyProtection="1">
      <alignment horizontal="center" vertical="center" wrapText="1"/>
      <protection hidden="1"/>
    </xf>
    <xf numFmtId="0" fontId="31" fillId="17" borderId="43" xfId="0" applyNumberFormat="1" applyFont="1" applyFill="1" applyBorder="1" applyAlignment="1" applyProtection="1">
      <alignment horizontal="center" vertical="center" wrapText="1"/>
      <protection hidden="1"/>
    </xf>
    <xf numFmtId="0" fontId="31" fillId="17" borderId="45" xfId="0" applyNumberFormat="1" applyFont="1" applyFill="1" applyBorder="1" applyAlignment="1" applyProtection="1">
      <alignment horizontal="center" vertical="center" wrapText="1"/>
      <protection hidden="1"/>
    </xf>
    <xf numFmtId="0" fontId="32" fillId="24" borderId="58" xfId="0" applyFont="1" applyFill="1" applyBorder="1" applyAlignment="1" applyProtection="1">
      <alignment horizontal="center" vertical="center" wrapText="1"/>
    </xf>
    <xf numFmtId="3" fontId="13" fillId="14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14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8" borderId="0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horizontal="center" vertical="center" wrapText="1"/>
    </xf>
    <xf numFmtId="0" fontId="8" fillId="22" borderId="59" xfId="0" applyFont="1" applyFill="1" applyBorder="1" applyAlignment="1" applyProtection="1">
      <alignment horizontal="left" vertical="center" wrapText="1" indent="1"/>
    </xf>
    <xf numFmtId="0" fontId="8" fillId="22" borderId="60" xfId="0" applyFont="1" applyFill="1" applyBorder="1" applyAlignment="1" applyProtection="1">
      <alignment horizontal="left" vertical="center" wrapText="1" indent="1"/>
    </xf>
    <xf numFmtId="167" fontId="8" fillId="17" borderId="61" xfId="0" applyNumberFormat="1" applyFont="1" applyFill="1" applyBorder="1" applyAlignment="1" applyProtection="1">
      <alignment horizontal="right" vertical="center" wrapText="1" indent="1"/>
      <protection hidden="1"/>
    </xf>
    <xf numFmtId="167" fontId="8" fillId="17" borderId="60" xfId="0" applyNumberFormat="1" applyFont="1" applyFill="1" applyBorder="1" applyAlignment="1" applyProtection="1">
      <alignment horizontal="right" vertical="center" wrapText="1" indent="1"/>
      <protection hidden="1"/>
    </xf>
    <xf numFmtId="167" fontId="8" fillId="17" borderId="62" xfId="0" applyNumberFormat="1" applyFont="1" applyFill="1" applyBorder="1" applyAlignment="1" applyProtection="1">
      <alignment horizontal="right" vertical="center" wrapText="1" indent="1"/>
      <protection hidden="1"/>
    </xf>
    <xf numFmtId="0" fontId="8" fillId="22" borderId="63" xfId="0" applyFont="1" applyFill="1" applyBorder="1" applyAlignment="1" applyProtection="1">
      <alignment horizontal="left" vertical="center" wrapText="1" indent="1"/>
    </xf>
    <xf numFmtId="0" fontId="8" fillId="22" borderId="64" xfId="0" applyFont="1" applyFill="1" applyBorder="1" applyAlignment="1" applyProtection="1">
      <alignment horizontal="left" vertical="center" wrapText="1" indent="1"/>
    </xf>
    <xf numFmtId="167" fontId="8" fillId="17" borderId="65" xfId="0" applyNumberFormat="1" applyFont="1" applyFill="1" applyBorder="1" applyAlignment="1" applyProtection="1">
      <alignment horizontal="right" vertical="center" wrapText="1" indent="1"/>
      <protection hidden="1"/>
    </xf>
    <xf numFmtId="167" fontId="8" fillId="17" borderId="64" xfId="0" applyNumberFormat="1" applyFont="1" applyFill="1" applyBorder="1" applyAlignment="1" applyProtection="1">
      <alignment horizontal="right" vertical="center" wrapText="1" indent="1"/>
      <protection hidden="1"/>
    </xf>
    <xf numFmtId="167" fontId="8" fillId="17" borderId="66" xfId="0" applyNumberFormat="1" applyFont="1" applyFill="1" applyBorder="1" applyAlignment="1" applyProtection="1">
      <alignment horizontal="right" vertical="center" wrapText="1" indent="1"/>
      <protection hidden="1"/>
    </xf>
    <xf numFmtId="167" fontId="7" fillId="17" borderId="69" xfId="0" applyNumberFormat="1" applyFont="1" applyFill="1" applyBorder="1" applyAlignment="1" applyProtection="1">
      <alignment horizontal="right" vertical="center" wrapText="1" indent="1"/>
      <protection hidden="1"/>
    </xf>
    <xf numFmtId="167" fontId="7" fillId="17" borderId="68" xfId="0" applyNumberFormat="1" applyFont="1" applyFill="1" applyBorder="1" applyAlignment="1" applyProtection="1">
      <alignment horizontal="right" vertical="center" wrapText="1" indent="1"/>
      <protection hidden="1"/>
    </xf>
    <xf numFmtId="167" fontId="7" fillId="17" borderId="70" xfId="0" applyNumberFormat="1" applyFont="1" applyFill="1" applyBorder="1" applyAlignment="1" applyProtection="1">
      <alignment horizontal="right" vertical="center" wrapText="1" indent="1"/>
      <protection hidden="1"/>
    </xf>
    <xf numFmtId="164" fontId="7" fillId="9" borderId="16" xfId="0" applyNumberFormat="1" applyFont="1" applyFill="1" applyBorder="1" applyAlignment="1" applyProtection="1">
      <alignment horizontal="center" vertical="center" wrapText="1"/>
    </xf>
    <xf numFmtId="164" fontId="7" fillId="9" borderId="2" xfId="0" applyNumberFormat="1" applyFont="1" applyFill="1" applyBorder="1" applyAlignment="1" applyProtection="1">
      <alignment horizontal="center" vertical="center" wrapText="1"/>
    </xf>
    <xf numFmtId="0" fontId="6" fillId="9" borderId="71" xfId="0" applyFont="1" applyFill="1" applyBorder="1" applyAlignment="1" applyProtection="1">
      <alignment horizontal="center" vertical="center" wrapText="1"/>
    </xf>
    <xf numFmtId="0" fontId="6" fillId="9" borderId="72" xfId="0" applyFont="1" applyFill="1" applyBorder="1" applyAlignment="1" applyProtection="1">
      <alignment horizontal="center" vertical="center" wrapText="1"/>
    </xf>
    <xf numFmtId="164" fontId="7" fillId="9" borderId="17" xfId="0" applyNumberFormat="1" applyFont="1" applyFill="1" applyBorder="1" applyAlignment="1" applyProtection="1">
      <alignment horizontal="center" vertical="center" wrapText="1"/>
    </xf>
    <xf numFmtId="164" fontId="7" fillId="9" borderId="7" xfId="0" applyNumberFormat="1" applyFont="1" applyFill="1" applyBorder="1" applyAlignment="1" applyProtection="1">
      <alignment horizontal="center" vertical="center" wrapText="1"/>
    </xf>
    <xf numFmtId="0" fontId="2" fillId="9" borderId="4" xfId="0" applyNumberFormat="1" applyFont="1" applyFill="1" applyBorder="1" applyAlignment="1" applyProtection="1">
      <alignment horizontal="center" vertical="center" wrapText="1"/>
    </xf>
    <xf numFmtId="0" fontId="2" fillId="9" borderId="1" xfId="0" applyNumberFormat="1" applyFont="1" applyFill="1" applyBorder="1" applyAlignment="1" applyProtection="1">
      <alignment horizontal="center" vertical="center" wrapText="1"/>
    </xf>
    <xf numFmtId="164" fontId="7" fillId="9" borderId="18" xfId="0" applyNumberFormat="1" applyFont="1" applyFill="1" applyBorder="1" applyAlignment="1" applyProtection="1">
      <alignment horizontal="center" vertical="center" wrapText="1"/>
    </xf>
    <xf numFmtId="164" fontId="7" fillId="9" borderId="3" xfId="0" applyNumberFormat="1" applyFont="1" applyFill="1" applyBorder="1" applyAlignment="1" applyProtection="1">
      <alignment horizontal="center" vertical="center" wrapText="1"/>
    </xf>
    <xf numFmtId="0" fontId="6" fillId="9" borderId="69" xfId="0" applyFont="1" applyFill="1" applyBorder="1" applyAlignment="1" applyProtection="1">
      <alignment horizontal="center" vertical="center" wrapText="1"/>
    </xf>
    <xf numFmtId="0" fontId="6" fillId="9" borderId="68" xfId="0" applyFont="1" applyFill="1" applyBorder="1" applyAlignment="1" applyProtection="1">
      <alignment horizontal="center" vertical="center" wrapText="1"/>
    </xf>
    <xf numFmtId="2" fontId="7" fillId="9" borderId="16" xfId="0" applyNumberFormat="1" applyFont="1" applyFill="1" applyBorder="1" applyAlignment="1" applyProtection="1">
      <alignment horizontal="center" vertical="center" wrapText="1"/>
    </xf>
    <xf numFmtId="2" fontId="7" fillId="9" borderId="2" xfId="0" applyNumberFormat="1" applyFont="1" applyFill="1" applyBorder="1" applyAlignment="1" applyProtection="1">
      <alignment horizontal="center" vertical="center" wrapText="1"/>
    </xf>
    <xf numFmtId="2" fontId="7" fillId="9" borderId="18" xfId="0" applyNumberFormat="1" applyFont="1" applyFill="1" applyBorder="1" applyAlignment="1" applyProtection="1">
      <alignment horizontal="center" vertical="center" wrapText="1"/>
    </xf>
    <xf numFmtId="2" fontId="7" fillId="9" borderId="3" xfId="0" applyNumberFormat="1" applyFont="1" applyFill="1" applyBorder="1" applyAlignment="1" applyProtection="1">
      <alignment horizontal="center" vertical="center" wrapText="1"/>
    </xf>
    <xf numFmtId="2" fontId="7" fillId="9" borderId="18" xfId="0" applyNumberFormat="1" applyFont="1" applyFill="1" applyBorder="1" applyAlignment="1" applyProtection="1">
      <alignment horizontal="center" vertical="center" wrapText="1"/>
    </xf>
    <xf numFmtId="2" fontId="7" fillId="9" borderId="3" xfId="0" applyNumberFormat="1" applyFont="1" applyFill="1" applyBorder="1" applyAlignment="1" applyProtection="1">
      <alignment horizontal="center" vertical="center" wrapText="1"/>
    </xf>
    <xf numFmtId="1" fontId="7" fillId="9" borderId="19" xfId="0" applyNumberFormat="1" applyFont="1" applyFill="1" applyBorder="1" applyAlignment="1" applyProtection="1">
      <alignment horizontal="center" vertical="center" wrapText="1"/>
    </xf>
    <xf numFmtId="166" fontId="7" fillId="9" borderId="1" xfId="0" applyNumberFormat="1" applyFont="1" applyFill="1" applyBorder="1" applyAlignment="1" applyProtection="1">
      <alignment horizontal="center" vertical="center" wrapText="1"/>
    </xf>
    <xf numFmtId="168" fontId="13" fillId="1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21" fillId="9" borderId="0" xfId="0" applyNumberFormat="1" applyFont="1" applyFill="1" applyBorder="1" applyAlignment="1" applyProtection="1">
      <alignment horizontal="center" wrapText="1"/>
    </xf>
    <xf numFmtId="49" fontId="21" fillId="9" borderId="15" xfId="0" applyNumberFormat="1" applyFont="1" applyFill="1" applyBorder="1" applyAlignment="1" applyProtection="1">
      <alignment horizontal="center" wrapText="1"/>
    </xf>
    <xf numFmtId="0" fontId="22" fillId="9" borderId="15" xfId="0" applyFont="1" applyFill="1" applyBorder="1" applyAlignment="1" applyProtection="1">
      <alignment horizontal="centerContinuous" vertical="center"/>
    </xf>
    <xf numFmtId="49" fontId="23" fillId="9" borderId="15" xfId="0" applyNumberFormat="1" applyFont="1" applyFill="1" applyBorder="1" applyAlignment="1" applyProtection="1">
      <alignment horizontal="center" wrapText="1"/>
    </xf>
    <xf numFmtId="0" fontId="22" fillId="9" borderId="15" xfId="0" applyFont="1" applyFill="1" applyBorder="1" applyAlignment="1" applyProtection="1">
      <alignment horizontal="center" vertical="center" wrapText="1"/>
    </xf>
    <xf numFmtId="0" fontId="23" fillId="9" borderId="15" xfId="0" applyNumberFormat="1" applyFont="1" applyFill="1" applyBorder="1" applyAlignment="1" applyProtection="1">
      <alignment vertical="top" wrapText="1"/>
    </xf>
    <xf numFmtId="0" fontId="0" fillId="9" borderId="15" xfId="0" applyFont="1" applyFill="1" applyBorder="1" applyAlignment="1" applyProtection="1">
      <alignment vertical="top" wrapText="1"/>
    </xf>
    <xf numFmtId="0" fontId="14" fillId="24" borderId="6" xfId="0" applyFont="1" applyFill="1" applyBorder="1" applyAlignment="1" applyProtection="1">
      <alignment horizontal="centerContinuous" vertical="center"/>
    </xf>
    <xf numFmtId="0" fontId="5" fillId="24" borderId="6" xfId="0" applyFont="1" applyFill="1" applyBorder="1" applyAlignment="1" applyProtection="1">
      <alignment horizontal="centerContinuous" vertical="center"/>
    </xf>
    <xf numFmtId="0" fontId="17" fillId="24" borderId="6" xfId="0" applyFont="1" applyFill="1" applyBorder="1" applyAlignment="1" applyProtection="1">
      <alignment vertical="center"/>
    </xf>
    <xf numFmtId="0" fontId="4" fillId="9" borderId="0" xfId="0" applyNumberFormat="1" applyFont="1" applyFill="1" applyAlignment="1" applyProtection="1">
      <alignment horizontal="center" vertical="center" wrapText="1"/>
    </xf>
    <xf numFmtId="0" fontId="3" fillId="9" borderId="0" xfId="0" applyFont="1" applyFill="1" applyAlignment="1" applyProtection="1">
      <alignment horizontal="center" wrapText="1"/>
    </xf>
    <xf numFmtId="0" fontId="3" fillId="9" borderId="0" xfId="0" applyNumberFormat="1" applyFont="1" applyFill="1" applyAlignment="1" applyProtection="1">
      <alignment horizontal="center" wrapText="1"/>
    </xf>
    <xf numFmtId="0" fontId="14" fillId="9" borderId="0" xfId="0" applyFont="1" applyFill="1" applyBorder="1" applyAlignment="1" applyProtection="1">
      <alignment horizontal="center"/>
    </xf>
    <xf numFmtId="0" fontId="3" fillId="9" borderId="0" xfId="0" applyNumberFormat="1" applyFont="1" applyFill="1" applyAlignment="1" applyProtection="1">
      <alignment horizontal="center"/>
    </xf>
    <xf numFmtId="0" fontId="4" fillId="9" borderId="0" xfId="0" applyFont="1" applyFill="1" applyAlignment="1" applyProtection="1">
      <alignment horizontal="center" vertical="center" wrapText="1"/>
    </xf>
    <xf numFmtId="0" fontId="14" fillId="9" borderId="0" xfId="0" applyFont="1" applyFill="1" applyBorder="1" applyAlignment="1" applyProtection="1">
      <alignment horizontal="center" vertical="center"/>
    </xf>
    <xf numFmtId="0" fontId="0" fillId="9" borderId="0" xfId="0" applyFont="1" applyFill="1" applyAlignment="1" applyProtection="1">
      <alignment vertical="top" wrapText="1"/>
    </xf>
    <xf numFmtId="0" fontId="14" fillId="9" borderId="0" xfId="0" applyFont="1" applyFill="1" applyBorder="1" applyAlignment="1" applyProtection="1">
      <alignment horizontal="centerContinuous" vertical="center"/>
    </xf>
    <xf numFmtId="0" fontId="8" fillId="5" borderId="29" xfId="0" applyFont="1" applyFill="1" applyBorder="1" applyAlignment="1" applyProtection="1">
      <alignment horizontal="right" vertical="center" wrapText="1" indent="1"/>
    </xf>
    <xf numFmtId="0" fontId="8" fillId="5" borderId="30" xfId="0" applyFont="1" applyFill="1" applyBorder="1" applyAlignment="1" applyProtection="1">
      <alignment horizontal="center" vertical="center" wrapText="1"/>
      <protection locked="0"/>
    </xf>
    <xf numFmtId="0" fontId="7" fillId="8" borderId="31" xfId="0" applyFont="1" applyFill="1" applyBorder="1" applyAlignment="1" applyProtection="1">
      <alignment horizontal="center" vertical="center" wrapText="1"/>
    </xf>
    <xf numFmtId="0" fontId="8" fillId="5" borderId="73" xfId="0" applyFont="1" applyFill="1" applyBorder="1" applyAlignment="1" applyProtection="1">
      <alignment horizontal="right" vertical="center" wrapText="1" indent="1"/>
    </xf>
    <xf numFmtId="0" fontId="7" fillId="8" borderId="25" xfId="0" applyFont="1" applyFill="1" applyBorder="1" applyAlignment="1" applyProtection="1">
      <alignment horizontal="center" vertical="center" wrapText="1"/>
    </xf>
    <xf numFmtId="0" fontId="7" fillId="9" borderId="32" xfId="0" applyFont="1" applyFill="1" applyBorder="1" applyAlignment="1" applyProtection="1">
      <alignment horizontal="center" vertical="center" wrapText="1"/>
    </xf>
    <xf numFmtId="0" fontId="7" fillId="9" borderId="27" xfId="0" applyFont="1" applyFill="1" applyBorder="1" applyAlignment="1" applyProtection="1">
      <alignment horizontal="center" vertical="center" wrapText="1"/>
    </xf>
    <xf numFmtId="0" fontId="7" fillId="9" borderId="28" xfId="0" applyFont="1" applyFill="1" applyBorder="1" applyAlignment="1" applyProtection="1">
      <alignment horizontal="center" vertical="center" wrapText="1"/>
    </xf>
    <xf numFmtId="0" fontId="8" fillId="9" borderId="27" xfId="0" applyFont="1" applyFill="1" applyBorder="1" applyAlignment="1" applyProtection="1">
      <alignment horizontal="center" vertical="center" wrapText="1"/>
    </xf>
    <xf numFmtId="0" fontId="18" fillId="24" borderId="6" xfId="0" applyFont="1" applyFill="1" applyBorder="1" applyAlignment="1" applyProtection="1">
      <alignment horizontal="center" vertical="center"/>
    </xf>
    <xf numFmtId="0" fontId="34" fillId="24" borderId="6" xfId="0" applyFont="1" applyFill="1" applyBorder="1" applyAlignment="1" applyProtection="1">
      <alignment horizontal="center" vertical="center"/>
    </xf>
    <xf numFmtId="0" fontId="35" fillId="24" borderId="6" xfId="0" applyFont="1" applyFill="1" applyBorder="1" applyAlignment="1" applyProtection="1">
      <alignment horizontal="center" vertical="center"/>
    </xf>
    <xf numFmtId="167" fontId="3" fillId="9" borderId="0" xfId="0" applyNumberFormat="1" applyFont="1" applyFill="1" applyAlignment="1" applyProtection="1">
      <alignment horizontal="left" vertical="center" wrapText="1"/>
    </xf>
    <xf numFmtId="0" fontId="36" fillId="17" borderId="53" xfId="0" applyNumberFormat="1" applyFont="1" applyFill="1" applyBorder="1" applyAlignment="1" applyProtection="1">
      <alignment horizontal="center" vertical="center" wrapText="1"/>
      <protection hidden="1"/>
    </xf>
    <xf numFmtId="0" fontId="36" fillId="17" borderId="14" xfId="0" applyNumberFormat="1" applyFont="1" applyFill="1" applyBorder="1" applyAlignment="1" applyProtection="1">
      <alignment horizontal="center" vertical="center" wrapText="1"/>
      <protection hidden="1"/>
    </xf>
    <xf numFmtId="0" fontId="36" fillId="17" borderId="41" xfId="0" applyNumberFormat="1" applyFont="1" applyFill="1" applyBorder="1" applyAlignment="1" applyProtection="1">
      <alignment horizontal="center" vertical="center" wrapText="1"/>
      <protection hidden="1"/>
    </xf>
    <xf numFmtId="0" fontId="37" fillId="17" borderId="52" xfId="0" applyNumberFormat="1" applyFont="1" applyFill="1" applyBorder="1" applyAlignment="1" applyProtection="1">
      <alignment horizontal="right" vertical="center" wrapText="1" indent="1"/>
      <protection hidden="1"/>
    </xf>
    <xf numFmtId="0" fontId="37" fillId="17" borderId="38" xfId="0" applyNumberFormat="1" applyFont="1" applyFill="1" applyBorder="1" applyAlignment="1" applyProtection="1">
      <alignment horizontal="right" vertical="center" wrapText="1" indent="1"/>
      <protection hidden="1"/>
    </xf>
    <xf numFmtId="0" fontId="37" fillId="17" borderId="36" xfId="0" applyNumberFormat="1" applyFont="1" applyFill="1" applyBorder="1" applyAlignment="1" applyProtection="1">
      <alignment horizontal="right" vertical="center" wrapText="1" indent="1"/>
      <protection hidden="1"/>
    </xf>
    <xf numFmtId="0" fontId="37" fillId="17" borderId="53" xfId="0" applyNumberFormat="1" applyFont="1" applyFill="1" applyBorder="1" applyAlignment="1" applyProtection="1">
      <alignment horizontal="right" vertical="center" wrapText="1" indent="1"/>
      <protection hidden="1"/>
    </xf>
    <xf numFmtId="0" fontId="37" fillId="17" borderId="14" xfId="0" applyNumberFormat="1" applyFont="1" applyFill="1" applyBorder="1" applyAlignment="1" applyProtection="1">
      <alignment horizontal="right" vertical="center" wrapText="1" indent="1"/>
      <protection hidden="1"/>
    </xf>
    <xf numFmtId="0" fontId="37" fillId="17" borderId="41" xfId="0" applyNumberFormat="1" applyFont="1" applyFill="1" applyBorder="1" applyAlignment="1" applyProtection="1">
      <alignment horizontal="right" vertical="center" wrapText="1" indent="1"/>
      <protection hidden="1"/>
    </xf>
    <xf numFmtId="0" fontId="7" fillId="22" borderId="67" xfId="0" applyFont="1" applyFill="1" applyBorder="1" applyAlignment="1" applyProtection="1">
      <alignment horizontal="left" vertical="center" wrapText="1" indent="1"/>
    </xf>
    <xf numFmtId="0" fontId="7" fillId="22" borderId="68" xfId="0" applyFont="1" applyFill="1" applyBorder="1" applyAlignment="1" applyProtection="1">
      <alignment horizontal="left" vertical="center" wrapText="1" indent="1"/>
    </xf>
    <xf numFmtId="0" fontId="7" fillId="22" borderId="19" xfId="0" applyFont="1" applyFill="1" applyBorder="1" applyAlignment="1" applyProtection="1">
      <alignment horizontal="left" vertical="center" wrapText="1" indent="1"/>
    </xf>
  </cellXfs>
  <cellStyles count="1">
    <cellStyle name="Обычный" xfId="0" builtinId="0"/>
  </cellStyles>
  <dxfs count="2">
    <dxf>
      <font>
        <color theme="2"/>
      </font>
    </dxf>
    <dxf>
      <font>
        <color theme="2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3F3F3F"/>
      <rgbColor rgb="FFFEFD7F"/>
      <rgbColor rgb="FF5B5853"/>
      <rgbColor rgb="FFBDC0BF"/>
      <rgbColor rgb="FF63B2DF"/>
      <rgbColor rgb="FFFEFB00"/>
      <rgbColor rgb="FFFF9300"/>
      <rgbColor rgb="FF9CE159"/>
      <rgbColor rgb="FFFF2600"/>
      <rgbColor rgb="FF7980FF"/>
      <rgbColor rgb="FFDBDBDB"/>
      <rgbColor rgb="FFFEFEFE"/>
      <rgbColor rgb="FFD5D5D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C4AE0"/>
      <color rgb="FFA86246"/>
      <color rgb="FFFFE07D"/>
      <color rgb="FF7A0000"/>
      <color rgb="FF990000"/>
      <color rgb="FF3E6CA4"/>
      <color rgb="FFA05720"/>
      <color rgb="FFA53C1B"/>
      <color rgb="FFFFE79B"/>
      <color rgb="FFE2E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4157</xdr:colOff>
      <xdr:row>4</xdr:row>
      <xdr:rowOff>90146</xdr:rowOff>
    </xdr:from>
    <xdr:to>
      <xdr:col>82</xdr:col>
      <xdr:colOff>9756</xdr:colOff>
      <xdr:row>4</xdr:row>
      <xdr:rowOff>307223</xdr:rowOff>
    </xdr:to>
    <xdr:grpSp>
      <xdr:nvGrpSpPr>
        <xdr:cNvPr id="63" name="Группа 62"/>
        <xdr:cNvGrpSpPr/>
      </xdr:nvGrpSpPr>
      <xdr:grpSpPr>
        <a:xfrm>
          <a:off x="3394549" y="1210699"/>
          <a:ext cx="9831986" cy="217077"/>
          <a:chOff x="3394549" y="1189150"/>
          <a:chExt cx="9831986" cy="217077"/>
        </a:xfrm>
        <a:solidFill>
          <a:schemeClr val="bg1">
            <a:lumMod val="85000"/>
          </a:schemeClr>
        </a:solidFill>
      </xdr:grpSpPr>
      <xdr:sp macro="" textlink="">
        <xdr:nvSpPr>
          <xdr:cNvPr id="23" name="Скругленный прямоугольник 22"/>
          <xdr:cNvSpPr/>
        </xdr:nvSpPr>
        <xdr:spPr>
          <a:xfrm>
            <a:off x="3394549" y="1189150"/>
            <a:ext cx="3290400" cy="216000"/>
          </a:xfrm>
          <a:prstGeom prst="roundRect">
            <a:avLst>
              <a:gd name="adj" fmla="val 0"/>
            </a:avLst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ru-RU" sz="1100" b="1" i="0" u="none" strike="noStrike">
                <a:solidFill>
                  <a:schemeClr val="tx2"/>
                </a:solidFill>
                <a:latin typeface="Calibri"/>
                <a:cs typeface="Calibri"/>
              </a:rPr>
              <a:t>ВАРИАНТ 1. </a:t>
            </a:r>
            <a:r>
              <a:rPr lang="ru-RU" sz="1100" b="0" i="0" u="none" strike="noStrike">
                <a:solidFill>
                  <a:schemeClr val="tx2"/>
                </a:solidFill>
                <a:latin typeface="Calibri"/>
                <a:cs typeface="Calibri"/>
              </a:rPr>
              <a:t>Для заданного количества</a:t>
            </a:r>
            <a:endParaRPr lang="en-US" sz="1100" b="0" i="0" u="none" strike="noStrike">
              <a:solidFill>
                <a:schemeClr val="tx2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24" name="Скругленный прямоугольник 23"/>
          <xdr:cNvSpPr/>
        </xdr:nvSpPr>
        <xdr:spPr>
          <a:xfrm>
            <a:off x="6684017" y="1189868"/>
            <a:ext cx="3290400" cy="216000"/>
          </a:xfrm>
          <a:prstGeom prst="roundRect">
            <a:avLst>
              <a:gd name="adj" fmla="val 0"/>
            </a:avLst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marL="0" indent="0" algn="ctr"/>
            <a:r>
              <a:rPr lang="ru-RU" sz="1100" b="1" i="0" u="none" strike="noStrike">
                <a:solidFill>
                  <a:schemeClr val="tx2"/>
                </a:solidFill>
                <a:latin typeface="Calibri"/>
                <a:ea typeface="+mn-ea"/>
                <a:cs typeface="Calibri"/>
              </a:rPr>
              <a:t>ВАРИАНТ 2. </a:t>
            </a:r>
            <a:r>
              <a:rPr lang="ru-RU" sz="1100" b="0" i="0" u="none" strike="noStrike">
                <a:solidFill>
                  <a:schemeClr val="tx2"/>
                </a:solidFill>
                <a:latin typeface="Calibri"/>
                <a:ea typeface="+mn-ea"/>
                <a:cs typeface="Calibri"/>
              </a:rPr>
              <a:t>Для </a:t>
            </a:r>
            <a:r>
              <a:rPr lang="ru-RU" sz="1100" b="0" i="0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заданного времени</a:t>
            </a:r>
            <a:endParaRPr lang="en-US" sz="1100" b="0" i="0" u="none" strike="noStrike">
              <a:solidFill>
                <a:schemeClr val="tx2"/>
              </a:solidFill>
              <a:latin typeface="Calibri"/>
              <a:ea typeface="+mn-ea"/>
              <a:cs typeface="Calibri"/>
            </a:endParaRPr>
          </a:p>
        </xdr:txBody>
      </xdr:sp>
      <xdr:sp macro="" textlink="">
        <xdr:nvSpPr>
          <xdr:cNvPr id="46" name="Скругленный прямоугольник 45"/>
          <xdr:cNvSpPr/>
        </xdr:nvSpPr>
        <xdr:spPr>
          <a:xfrm>
            <a:off x="9961789" y="1190227"/>
            <a:ext cx="3264746" cy="216000"/>
          </a:xfrm>
          <a:prstGeom prst="roundRect">
            <a:avLst>
              <a:gd name="adj" fmla="val 0"/>
            </a:avLst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1" i="0" u="none" strike="noStrike">
                <a:solidFill>
                  <a:schemeClr val="tx2"/>
                </a:solidFill>
                <a:latin typeface="Calibri"/>
                <a:ea typeface="+mn-ea"/>
                <a:cs typeface="Calibri"/>
              </a:rPr>
              <a:t>ВАРИАНТ </a:t>
            </a:r>
            <a:r>
              <a:rPr lang="en-US" sz="1100" b="1" i="0" u="none" strike="noStrike">
                <a:solidFill>
                  <a:schemeClr val="tx2"/>
                </a:solidFill>
                <a:latin typeface="Calibri"/>
                <a:ea typeface="+mn-ea"/>
                <a:cs typeface="Calibri"/>
              </a:rPr>
              <a:t>3</a:t>
            </a:r>
            <a:r>
              <a:rPr lang="ru-RU" sz="1100" b="1" i="0" u="none" strike="noStrike">
                <a:solidFill>
                  <a:schemeClr val="tx2"/>
                </a:solidFill>
                <a:latin typeface="Calibri"/>
                <a:ea typeface="+mn-ea"/>
                <a:cs typeface="Calibri"/>
              </a:rPr>
              <a:t>. </a:t>
            </a:r>
            <a:r>
              <a:rPr lang="ru-RU" sz="1100" b="0" i="0" u="none" strike="noStrike">
                <a:solidFill>
                  <a:schemeClr val="tx2"/>
                </a:solidFill>
                <a:latin typeface="Calibri"/>
                <a:ea typeface="+mn-ea"/>
                <a:cs typeface="Calibri"/>
              </a:rPr>
              <a:t>Для </a:t>
            </a:r>
            <a:r>
              <a:rPr lang="ru-RU" sz="1100" b="0" i="0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одного </a:t>
            </a:r>
            <a:r>
              <a:rPr lang="en-US" sz="1100" b="0" i="0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max </a:t>
            </a:r>
            <a:r>
              <a:rPr lang="ru-RU" sz="1100" b="0" i="0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захода</a:t>
            </a:r>
            <a:endParaRPr lang="en-US" sz="1100" b="0" i="0" u="none" strike="noStrike">
              <a:solidFill>
                <a:schemeClr val="tx2"/>
              </a:solidFill>
              <a:latin typeface="Calibri"/>
              <a:ea typeface="+mn-ea"/>
              <a:cs typeface="Calibri"/>
            </a:endParaRPr>
          </a:p>
        </xdr:txBody>
      </xdr:sp>
    </xdr:grpSp>
    <xdr:clientData/>
  </xdr:twoCellAnchor>
  <xdr:twoCellAnchor>
    <xdr:from>
      <xdr:col>10</xdr:col>
      <xdr:colOff>8258</xdr:colOff>
      <xdr:row>4</xdr:row>
      <xdr:rowOff>316053</xdr:rowOff>
    </xdr:from>
    <xdr:to>
      <xdr:col>82</xdr:col>
      <xdr:colOff>9870</xdr:colOff>
      <xdr:row>7</xdr:row>
      <xdr:rowOff>405302</xdr:rowOff>
    </xdr:to>
    <xdr:grpSp>
      <xdr:nvGrpSpPr>
        <xdr:cNvPr id="64" name="Группа 63"/>
        <xdr:cNvGrpSpPr/>
      </xdr:nvGrpSpPr>
      <xdr:grpSpPr>
        <a:xfrm>
          <a:off x="3398650" y="1436606"/>
          <a:ext cx="9827999" cy="1317548"/>
          <a:chOff x="3398650" y="1181967"/>
          <a:chExt cx="9827999" cy="1572185"/>
        </a:xfrm>
      </xdr:grpSpPr>
      <xdr:grpSp>
        <xdr:nvGrpSpPr>
          <xdr:cNvPr id="2" name="Группа 1"/>
          <xdr:cNvGrpSpPr/>
        </xdr:nvGrpSpPr>
        <xdr:grpSpPr>
          <a:xfrm>
            <a:off x="3398650" y="1185199"/>
            <a:ext cx="9827999" cy="1568953"/>
            <a:chOff x="3370931" y="627797"/>
            <a:chExt cx="4858669" cy="2014409"/>
          </a:xfrm>
        </xdr:grpSpPr>
        <xdr:sp macro="" textlink="">
          <xdr:nvSpPr>
            <xdr:cNvPr id="3" name="Скругленный прямоугольник 2"/>
            <xdr:cNvSpPr/>
          </xdr:nvSpPr>
          <xdr:spPr>
            <a:xfrm flipV="1">
              <a:off x="3370931" y="1537047"/>
              <a:ext cx="4858603" cy="1089244"/>
            </a:xfrm>
            <a:prstGeom prst="roundRect">
              <a:avLst>
                <a:gd name="adj" fmla="val 0"/>
              </a:avLst>
            </a:prstGeom>
            <a:solidFill>
              <a:schemeClr val="bg1">
                <a:lumMod val="95000"/>
              </a:schemeClr>
            </a:solidFill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4" name="Скругленный прямоугольник 3"/>
            <xdr:cNvSpPr/>
          </xdr:nvSpPr>
          <xdr:spPr>
            <a:xfrm>
              <a:off x="3370997" y="627797"/>
              <a:ext cx="4858603" cy="2014409"/>
            </a:xfrm>
            <a:prstGeom prst="roundRect">
              <a:avLst>
                <a:gd name="adj" fmla="val 0"/>
              </a:avLst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sp macro="" textlink="">
        <xdr:nvSpPr>
          <xdr:cNvPr id="62" name="Скругленный прямоугольник 61"/>
          <xdr:cNvSpPr/>
        </xdr:nvSpPr>
        <xdr:spPr>
          <a:xfrm>
            <a:off x="6679501" y="1181967"/>
            <a:ext cx="3254633" cy="1568954"/>
          </a:xfrm>
          <a:prstGeom prst="roundRect">
            <a:avLst>
              <a:gd name="adj" fmla="val 0"/>
            </a:avLst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11</xdr:col>
      <xdr:colOff>54090</xdr:colOff>
      <xdr:row>6</xdr:row>
      <xdr:rowOff>199688</xdr:rowOff>
    </xdr:from>
    <xdr:to>
      <xdr:col>33</xdr:col>
      <xdr:colOff>64647</xdr:colOff>
      <xdr:row>7</xdr:row>
      <xdr:rowOff>288400</xdr:rowOff>
    </xdr:to>
    <xdr:grpSp>
      <xdr:nvGrpSpPr>
        <xdr:cNvPr id="5" name="Группа 4"/>
        <xdr:cNvGrpSpPr/>
      </xdr:nvGrpSpPr>
      <xdr:grpSpPr>
        <a:xfrm>
          <a:off x="3580958" y="2139107"/>
          <a:ext cx="3013065" cy="498145"/>
          <a:chOff x="6041205" y="2129051"/>
          <a:chExt cx="3259744" cy="498144"/>
        </a:xfrm>
        <a:solidFill>
          <a:schemeClr val="bg1">
            <a:lumMod val="95000"/>
          </a:schemeClr>
        </a:solidFill>
        <a:effectLst/>
      </xdr:grpSpPr>
      <xdr:sp macro="" textlink="">
        <xdr:nvSpPr>
          <xdr:cNvPr id="6" name="Скругленный прямоугольник 5"/>
          <xdr:cNvSpPr/>
        </xdr:nvSpPr>
        <xdr:spPr>
          <a:xfrm>
            <a:off x="6041205" y="2129051"/>
            <a:ext cx="3259744" cy="498144"/>
          </a:xfrm>
          <a:prstGeom prst="roundRect">
            <a:avLst>
              <a:gd name="adj" fmla="val 17255"/>
            </a:avLst>
          </a:prstGeom>
          <a:grpFill/>
          <a:ln w="19050"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r"/>
            <a:endParaRPr lang="en-US" sz="1200" b="0" i="0" u="none" strike="noStrike">
              <a:solidFill>
                <a:schemeClr val="bg1"/>
              </a:solidFill>
              <a:latin typeface="Calibri"/>
              <a:cs typeface="Calibri"/>
            </a:endParaRPr>
          </a:p>
        </xdr:txBody>
      </xdr:sp>
      <xdr:grpSp>
        <xdr:nvGrpSpPr>
          <xdr:cNvPr id="7" name="Группа 6"/>
          <xdr:cNvGrpSpPr/>
        </xdr:nvGrpSpPr>
        <xdr:grpSpPr>
          <a:xfrm>
            <a:off x="6044856" y="2197289"/>
            <a:ext cx="3208906" cy="409435"/>
            <a:chOff x="7304420" y="3063921"/>
            <a:chExt cx="2545896" cy="409435"/>
          </a:xfrm>
          <a:grpFill/>
        </xdr:grpSpPr>
        <xdr:grpSp>
          <xdr:nvGrpSpPr>
            <xdr:cNvPr id="8" name="Группа 7"/>
            <xdr:cNvGrpSpPr/>
          </xdr:nvGrpSpPr>
          <xdr:grpSpPr>
            <a:xfrm>
              <a:off x="7304420" y="3063921"/>
              <a:ext cx="920310" cy="409435"/>
              <a:chOff x="4356500" y="2279175"/>
              <a:chExt cx="920310" cy="409435"/>
            </a:xfrm>
            <a:grpFill/>
          </xdr:grpSpPr>
          <xdr:sp macro="" textlink="_Недель">
            <xdr:nvSpPr>
              <xdr:cNvPr id="18" name="Скругленный прямоугольник 17"/>
              <xdr:cNvSpPr/>
            </xdr:nvSpPr>
            <xdr:spPr>
              <a:xfrm>
                <a:off x="4356500" y="2279175"/>
                <a:ext cx="592602" cy="354842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r"/>
                <a:fld id="{52FCE4D9-6BDF-4BA4-859D-D33DD8FCFBCE}" type="TxLink">
                  <a:rPr lang="en-US" sz="3000" b="1" i="0" u="none" strike="noStrike">
                    <a:solidFill>
                      <a:schemeClr val="tx2"/>
                    </a:solidFill>
                    <a:latin typeface="Calibri"/>
                    <a:cs typeface="Calibri"/>
                  </a:rPr>
                  <a:pPr algn="r"/>
                  <a:t>6</a:t>
                </a:fld>
                <a:endParaRPr lang="ru-RU" sz="3000">
                  <a:solidFill>
                    <a:schemeClr val="tx2"/>
                  </a:solidFill>
                </a:endParaRPr>
              </a:p>
            </xdr:txBody>
          </xdr:sp>
          <xdr:sp macro="" textlink="$I$11">
            <xdr:nvSpPr>
              <xdr:cNvPr id="19" name="Скругленный прямоугольник 18"/>
              <xdr:cNvSpPr/>
            </xdr:nvSpPr>
            <xdr:spPr>
              <a:xfrm>
                <a:off x="4853727" y="2361064"/>
                <a:ext cx="423083" cy="327546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ctr"/>
                <a:fld id="{AF375489-FC02-42DA-9A84-8CA69CE60D60}" type="TxLink">
                  <a:rPr lang="ru-RU" sz="1200" b="0" i="0" u="none" strike="noStrike">
                    <a:solidFill>
                      <a:srgbClr val="000000"/>
                    </a:solidFill>
                    <a:latin typeface="Calibri"/>
                    <a:cs typeface="Calibri"/>
                  </a:rPr>
                  <a:t>нед</a:t>
                </a:fld>
                <a:endParaRPr lang="en-US" sz="1200" b="0" i="0" u="none" strike="noStrike">
                  <a:solidFill>
                    <a:sysClr val="windowText" lastClr="000000"/>
                  </a:solidFill>
                  <a:latin typeface="Calibri"/>
                  <a:cs typeface="Calibri"/>
                </a:endParaRPr>
              </a:p>
            </xdr:txBody>
          </xdr:sp>
        </xdr:grpSp>
        <xdr:grpSp>
          <xdr:nvGrpSpPr>
            <xdr:cNvPr id="9" name="Группа 8"/>
            <xdr:cNvGrpSpPr/>
          </xdr:nvGrpSpPr>
          <xdr:grpSpPr>
            <a:xfrm>
              <a:off x="8521699" y="3063921"/>
              <a:ext cx="651136" cy="409435"/>
              <a:chOff x="5430476" y="2279175"/>
              <a:chExt cx="651136" cy="409435"/>
            </a:xfrm>
            <a:grpFill/>
          </xdr:grpSpPr>
          <xdr:sp macro="" textlink="_Часов">
            <xdr:nvSpPr>
              <xdr:cNvPr id="16" name="Скругленный прямоугольник 15"/>
              <xdr:cNvSpPr/>
            </xdr:nvSpPr>
            <xdr:spPr>
              <a:xfrm>
                <a:off x="5430476" y="2279175"/>
                <a:ext cx="416244" cy="354842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r"/>
                <a:fld id="{4BD66620-56FE-47E7-963F-3571C2A657E0}" type="TxLink">
                  <a:rPr lang="en-US" sz="3000" b="1" i="0" u="none" strike="noStrike">
                    <a:solidFill>
                      <a:schemeClr val="tx2"/>
                    </a:solidFill>
                    <a:latin typeface="Calibri"/>
                    <a:cs typeface="Calibri"/>
                  </a:rPr>
                  <a:pPr algn="r"/>
                  <a:t>5</a:t>
                </a:fld>
                <a:endParaRPr lang="ru-RU" sz="3000">
                  <a:solidFill>
                    <a:schemeClr val="tx2"/>
                  </a:solidFill>
                </a:endParaRPr>
              </a:p>
            </xdr:txBody>
          </xdr:sp>
          <xdr:sp macro="" textlink="$I$13">
            <xdr:nvSpPr>
              <xdr:cNvPr id="17" name="Скругленный прямоугольник 16"/>
              <xdr:cNvSpPr/>
            </xdr:nvSpPr>
            <xdr:spPr>
              <a:xfrm>
                <a:off x="5713121" y="2361064"/>
                <a:ext cx="368491" cy="327546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ctr"/>
                <a:fld id="{E505B1EA-2175-4608-A9B6-D57BD57D4D41}" type="TxLink">
                  <a:rPr lang="ru-RU" sz="1200" b="0" i="0" u="none" strike="noStrike">
                    <a:solidFill>
                      <a:srgbClr val="000000"/>
                    </a:solidFill>
                    <a:latin typeface="Calibri"/>
                    <a:cs typeface="Calibri"/>
                  </a:rPr>
                  <a:t>ч</a:t>
                </a:fld>
                <a:endParaRPr lang="en-US" sz="1200" b="0" i="0" u="none" strike="noStrike">
                  <a:solidFill>
                    <a:sysClr val="windowText" lastClr="000000"/>
                  </a:solidFill>
                  <a:latin typeface="Calibri"/>
                  <a:cs typeface="Calibri"/>
                </a:endParaRPr>
              </a:p>
            </xdr:txBody>
          </xdr:sp>
        </xdr:grpSp>
        <xdr:grpSp>
          <xdr:nvGrpSpPr>
            <xdr:cNvPr id="10" name="Группа 9"/>
            <xdr:cNvGrpSpPr/>
          </xdr:nvGrpSpPr>
          <xdr:grpSpPr>
            <a:xfrm>
              <a:off x="9038278" y="3063921"/>
              <a:ext cx="812038" cy="409435"/>
              <a:chOff x="6019931" y="2279175"/>
              <a:chExt cx="1128729" cy="409435"/>
            </a:xfrm>
            <a:grpFill/>
          </xdr:grpSpPr>
          <xdr:sp macro="" textlink="_Минут">
            <xdr:nvSpPr>
              <xdr:cNvPr id="14" name="Скругленный прямоугольник 13"/>
              <xdr:cNvSpPr/>
            </xdr:nvSpPr>
            <xdr:spPr>
              <a:xfrm>
                <a:off x="6019931" y="2279175"/>
                <a:ext cx="550121" cy="354842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r"/>
                <a:fld id="{BDC41BD2-4102-4918-920C-C36DBF744D57}" type="TxLink">
                  <a:rPr lang="en-US" sz="3000" b="1" i="0" u="none" strike="noStrike">
                    <a:solidFill>
                      <a:schemeClr val="tx2"/>
                    </a:solidFill>
                    <a:latin typeface="Calibri"/>
                    <a:cs typeface="Calibri"/>
                  </a:rPr>
                  <a:pPr algn="r"/>
                  <a:t>32</a:t>
                </a:fld>
                <a:endParaRPr lang="ru-RU" sz="3000">
                  <a:solidFill>
                    <a:schemeClr val="tx2"/>
                  </a:solidFill>
                </a:endParaRPr>
              </a:p>
            </xdr:txBody>
          </xdr:sp>
          <xdr:sp macro="" textlink="$I$14">
            <xdr:nvSpPr>
              <xdr:cNvPr id="15" name="Скругленный прямоугольник 14"/>
              <xdr:cNvSpPr/>
            </xdr:nvSpPr>
            <xdr:spPr>
              <a:xfrm>
                <a:off x="6404849" y="2361064"/>
                <a:ext cx="743811" cy="327546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ctr"/>
                <a:fld id="{F704ED4C-4A76-48E1-9703-E128CD59E43E}" type="TxLink">
                  <a:rPr lang="ru-RU" sz="1200" b="0" i="0" u="none" strike="noStrike">
                    <a:solidFill>
                      <a:srgbClr val="000000"/>
                    </a:solidFill>
                    <a:latin typeface="Calibri"/>
                    <a:cs typeface="Calibri"/>
                  </a:rPr>
                  <a:t>мин</a:t>
                </a:fld>
                <a:endParaRPr lang="en-US" sz="1200" b="0" i="0" u="none" strike="noStrike">
                  <a:solidFill>
                    <a:sysClr val="windowText" lastClr="000000"/>
                  </a:solidFill>
                  <a:latin typeface="Calibri"/>
                  <a:cs typeface="Calibri"/>
                </a:endParaRPr>
              </a:p>
            </xdr:txBody>
          </xdr:sp>
        </xdr:grpSp>
        <xdr:grpSp>
          <xdr:nvGrpSpPr>
            <xdr:cNvPr id="11" name="Группа 10"/>
            <xdr:cNvGrpSpPr/>
          </xdr:nvGrpSpPr>
          <xdr:grpSpPr>
            <a:xfrm>
              <a:off x="8065932" y="3063921"/>
              <a:ext cx="552569" cy="402611"/>
              <a:chOff x="5252006" y="2285999"/>
              <a:chExt cx="523489" cy="402611"/>
            </a:xfrm>
            <a:grpFill/>
          </xdr:grpSpPr>
          <xdr:sp macro="" textlink="_Дней">
            <xdr:nvSpPr>
              <xdr:cNvPr id="12" name="Скругленный прямоугольник 11"/>
              <xdr:cNvSpPr/>
            </xdr:nvSpPr>
            <xdr:spPr>
              <a:xfrm>
                <a:off x="5252006" y="2285999"/>
                <a:ext cx="320715" cy="354842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r"/>
                <a:fld id="{EC9BBDA3-512C-4256-B6A0-8427932D1A82}" type="TxLink">
                  <a:rPr lang="en-US" sz="3000" b="1" i="0" u="none" strike="noStrike">
                    <a:solidFill>
                      <a:schemeClr val="tx2"/>
                    </a:solidFill>
                    <a:latin typeface="Calibri"/>
                    <a:cs typeface="Calibri"/>
                  </a:rPr>
                  <a:pPr algn="r"/>
                  <a:t>4</a:t>
                </a:fld>
                <a:endParaRPr lang="ru-RU" sz="3000">
                  <a:solidFill>
                    <a:schemeClr val="tx2"/>
                  </a:solidFill>
                </a:endParaRPr>
              </a:p>
            </xdr:txBody>
          </xdr:sp>
          <xdr:sp macro="" textlink="$I$12">
            <xdr:nvSpPr>
              <xdr:cNvPr id="13" name="Скругленный прямоугольник 12"/>
              <xdr:cNvSpPr/>
            </xdr:nvSpPr>
            <xdr:spPr>
              <a:xfrm>
                <a:off x="5516185" y="2361064"/>
                <a:ext cx="259310" cy="327546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ctr"/>
                <a:fld id="{9A8FDF51-BAB8-4C56-B835-A1FB3D974085}" type="TxLink">
                  <a:rPr lang="en-US" sz="1200" b="0" i="0" u="none" strike="noStrike">
                    <a:solidFill>
                      <a:srgbClr val="000000"/>
                    </a:solidFill>
                    <a:latin typeface="Calibri"/>
                    <a:cs typeface="Calibri"/>
                  </a:rPr>
                  <a:t>дн</a:t>
                </a:fld>
                <a:endParaRPr lang="en-US" sz="1200" b="0" i="0" u="none" strike="noStrike">
                  <a:solidFill>
                    <a:sysClr val="windowText" lastClr="000000"/>
                  </a:solidFill>
                  <a:latin typeface="Calibri"/>
                  <a:cs typeface="Calibri"/>
                </a:endParaRPr>
              </a:p>
            </xdr:txBody>
          </xdr:sp>
        </xdr:grpSp>
      </xdr:grpSp>
    </xdr:grpSp>
    <xdr:clientData/>
  </xdr:twoCellAnchor>
  <xdr:twoCellAnchor>
    <xdr:from>
      <xdr:col>10</xdr:col>
      <xdr:colOff>0</xdr:colOff>
      <xdr:row>8</xdr:row>
      <xdr:rowOff>184248</xdr:rowOff>
    </xdr:from>
    <xdr:to>
      <xdr:col>27</xdr:col>
      <xdr:colOff>0</xdr:colOff>
      <xdr:row>8</xdr:row>
      <xdr:rowOff>400248</xdr:rowOff>
    </xdr:to>
    <xdr:sp macro="" textlink="">
      <xdr:nvSpPr>
        <xdr:cNvPr id="20" name="Скругленный прямоугольник 19"/>
        <xdr:cNvSpPr/>
      </xdr:nvSpPr>
      <xdr:spPr>
        <a:xfrm>
          <a:off x="3390392" y="2942532"/>
          <a:ext cx="2320119" cy="2160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ru-RU" sz="1100" b="1" i="0" u="none" strike="noStrike">
              <a:solidFill>
                <a:schemeClr val="tx2"/>
              </a:solidFill>
              <a:latin typeface="Calibri"/>
              <a:cs typeface="Calibri"/>
            </a:rPr>
            <a:t>Стоимость</a:t>
          </a:r>
          <a:endParaRPr lang="en-US" sz="1100" b="1" i="0" u="none" strike="noStrike">
            <a:solidFill>
              <a:schemeClr val="tx2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38</xdr:col>
      <xdr:colOff>129295</xdr:colOff>
      <xdr:row>8</xdr:row>
      <xdr:rowOff>191431</xdr:rowOff>
    </xdr:from>
    <xdr:to>
      <xdr:col>48</xdr:col>
      <xdr:colOff>7183</xdr:colOff>
      <xdr:row>8</xdr:row>
      <xdr:rowOff>407431</xdr:rowOff>
    </xdr:to>
    <xdr:sp macro="" textlink="">
      <xdr:nvSpPr>
        <xdr:cNvPr id="21" name="Скругленный прямоугольник 20"/>
        <xdr:cNvSpPr/>
      </xdr:nvSpPr>
      <xdr:spPr>
        <a:xfrm>
          <a:off x="7341059" y="2949715"/>
          <a:ext cx="1242664" cy="2160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ru-RU" sz="1100" b="1" i="0" u="none" strike="noStrike">
              <a:solidFill>
                <a:schemeClr val="tx2"/>
              </a:solidFill>
              <a:latin typeface="Calibri"/>
              <a:cs typeface="Calibri"/>
            </a:rPr>
            <a:t>Очки</a:t>
          </a:r>
          <a:endParaRPr lang="en-US" sz="1100" b="1" i="0" u="none" strike="noStrike">
            <a:solidFill>
              <a:schemeClr val="tx2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47</xdr:col>
      <xdr:colOff>114928</xdr:colOff>
      <xdr:row>8</xdr:row>
      <xdr:rowOff>191415</xdr:rowOff>
    </xdr:from>
    <xdr:to>
      <xdr:col>57</xdr:col>
      <xdr:colOff>7182</xdr:colOff>
      <xdr:row>8</xdr:row>
      <xdr:rowOff>407415</xdr:rowOff>
    </xdr:to>
    <xdr:sp macro="" textlink="">
      <xdr:nvSpPr>
        <xdr:cNvPr id="22" name="Скругленный прямоугольник 21"/>
        <xdr:cNvSpPr/>
      </xdr:nvSpPr>
      <xdr:spPr>
        <a:xfrm>
          <a:off x="8554991" y="2949699"/>
          <a:ext cx="1257030" cy="2160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ru-RU" sz="1100" b="1" i="0" u="none" strike="noStrike">
              <a:solidFill>
                <a:schemeClr val="tx2"/>
              </a:solidFill>
              <a:latin typeface="Calibri"/>
              <a:cs typeface="Calibri"/>
            </a:rPr>
            <a:t>Контрольные</a:t>
          </a:r>
          <a:r>
            <a:rPr lang="ru-RU" sz="1100" b="1" i="0" u="none" strike="noStrike" baseline="0">
              <a:solidFill>
                <a:schemeClr val="tx2"/>
              </a:solidFill>
              <a:latin typeface="Calibri"/>
              <a:cs typeface="Calibri"/>
            </a:rPr>
            <a:t> точки</a:t>
          </a:r>
          <a:endParaRPr lang="en-US" sz="1100" b="1" i="0" u="none" strike="noStrike">
            <a:solidFill>
              <a:schemeClr val="tx2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39</xdr:col>
      <xdr:colOff>100562</xdr:colOff>
      <xdr:row>6</xdr:row>
      <xdr:rowOff>214054</xdr:rowOff>
    </xdr:from>
    <xdr:to>
      <xdr:col>52</xdr:col>
      <xdr:colOff>129294</xdr:colOff>
      <xdr:row>7</xdr:row>
      <xdr:rowOff>282293</xdr:rowOff>
    </xdr:to>
    <xdr:sp macro="" textlink="КонтрольноеЧислоВремя">
      <xdr:nvSpPr>
        <xdr:cNvPr id="45" name="Скругленный прямоугольник 44"/>
        <xdr:cNvSpPr/>
      </xdr:nvSpPr>
      <xdr:spPr>
        <a:xfrm>
          <a:off x="7448804" y="2153473"/>
          <a:ext cx="1802941" cy="477672"/>
        </a:xfrm>
        <a:prstGeom prst="roundRect">
          <a:avLst>
            <a:gd name="adj" fmla="val 11667"/>
          </a:avLst>
        </a:prstGeom>
        <a:noFill/>
        <a:ln w="19050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fld id="{30EA01B1-03A1-49AE-925D-DA0AB413372D}" type="TxLink">
            <a:rPr lang="en-US" sz="3000" b="1" i="0" u="none" strike="noStrike">
              <a:solidFill>
                <a:schemeClr val="tx2"/>
              </a:solidFill>
              <a:latin typeface="Calibri"/>
              <a:cs typeface="Calibri"/>
            </a:rPr>
            <a:pPr algn="ctr"/>
            <a:t>721 ед.</a:t>
          </a:fld>
          <a:endParaRPr lang="en-US" sz="3000" b="0" i="0" u="none" strike="noStrike">
            <a:solidFill>
              <a:schemeClr val="tx2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8258</xdr:colOff>
      <xdr:row>2</xdr:row>
      <xdr:rowOff>0</xdr:rowOff>
    </xdr:from>
    <xdr:to>
      <xdr:col>82</xdr:col>
      <xdr:colOff>9870</xdr:colOff>
      <xdr:row>4</xdr:row>
      <xdr:rowOff>86196</xdr:rowOff>
    </xdr:to>
    <xdr:sp macro="" textlink="">
      <xdr:nvSpPr>
        <xdr:cNvPr id="57" name="Скругленный прямоугольник 56"/>
        <xdr:cNvSpPr/>
      </xdr:nvSpPr>
      <xdr:spPr>
        <a:xfrm>
          <a:off x="3398650" y="646473"/>
          <a:ext cx="9827999" cy="560276"/>
        </a:xfrm>
        <a:prstGeom prst="roundRect">
          <a:avLst>
            <a:gd name="adj" fmla="val 0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57</xdr:col>
      <xdr:colOff>132617</xdr:colOff>
      <xdr:row>8</xdr:row>
      <xdr:rowOff>184232</xdr:rowOff>
    </xdr:from>
    <xdr:to>
      <xdr:col>81</xdr:col>
      <xdr:colOff>129294</xdr:colOff>
      <xdr:row>8</xdr:row>
      <xdr:rowOff>400232</xdr:rowOff>
    </xdr:to>
    <xdr:sp macro="" textlink="">
      <xdr:nvSpPr>
        <xdr:cNvPr id="58" name="Скругленный прямоугольник 57"/>
        <xdr:cNvSpPr/>
      </xdr:nvSpPr>
      <xdr:spPr>
        <a:xfrm>
          <a:off x="9937456" y="2942516"/>
          <a:ext cx="3272140" cy="2160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ru-RU" sz="1100" b="1" i="0" u="none" strike="noStrike">
              <a:solidFill>
                <a:schemeClr val="tx2"/>
              </a:solidFill>
              <a:latin typeface="Calibri"/>
              <a:cs typeface="Calibri"/>
            </a:rPr>
            <a:t>Ускорения для одного захода</a:t>
          </a:r>
          <a:endParaRPr lang="en-US" sz="1100" b="1" i="0" u="none" strike="noStrike">
            <a:solidFill>
              <a:schemeClr val="tx2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27</xdr:col>
      <xdr:colOff>122110</xdr:colOff>
      <xdr:row>8</xdr:row>
      <xdr:rowOff>191431</xdr:rowOff>
    </xdr:from>
    <xdr:to>
      <xdr:col>39</xdr:col>
      <xdr:colOff>7182</xdr:colOff>
      <xdr:row>8</xdr:row>
      <xdr:rowOff>407431</xdr:rowOff>
    </xdr:to>
    <xdr:sp macro="" textlink="">
      <xdr:nvSpPr>
        <xdr:cNvPr id="59" name="Скругленный прямоугольник 58"/>
        <xdr:cNvSpPr/>
      </xdr:nvSpPr>
      <xdr:spPr>
        <a:xfrm>
          <a:off x="5832621" y="2949715"/>
          <a:ext cx="1522803" cy="2160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ru-RU" sz="1100" b="1" i="0" u="none" strike="noStrike">
              <a:solidFill>
                <a:schemeClr val="tx2"/>
              </a:solidFill>
              <a:latin typeface="Calibri"/>
              <a:cs typeface="Calibri"/>
            </a:rPr>
            <a:t>Событие</a:t>
          </a:r>
          <a:endParaRPr lang="en-US" sz="1100" b="1" i="0" u="none" strike="noStrike">
            <a:solidFill>
              <a:schemeClr val="tx2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17</xdr:col>
      <xdr:colOff>50280</xdr:colOff>
      <xdr:row>0</xdr:row>
      <xdr:rowOff>0</xdr:rowOff>
    </xdr:from>
    <xdr:to>
      <xdr:col>33</xdr:col>
      <xdr:colOff>136434</xdr:colOff>
      <xdr:row>1</xdr:row>
      <xdr:rowOff>18806</xdr:rowOff>
    </xdr:to>
    <xdr:grpSp>
      <xdr:nvGrpSpPr>
        <xdr:cNvPr id="65" name="Группа 64"/>
        <xdr:cNvGrpSpPr/>
      </xdr:nvGrpSpPr>
      <xdr:grpSpPr>
        <a:xfrm>
          <a:off x="4396015" y="0"/>
          <a:ext cx="2269795" cy="363591"/>
          <a:chOff x="4292221" y="0"/>
          <a:chExt cx="2345761" cy="368489"/>
        </a:xfrm>
      </xdr:grpSpPr>
      <xdr:pic>
        <xdr:nvPicPr>
          <xdr:cNvPr id="66" name="Рисунок 65" descr="https://vikings.help/users/vikings/imgExtCatalog/m145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472754" y="0"/>
            <a:ext cx="360000" cy="360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7" name="Рисунок 66" descr="https://vikings.help/users/vikings/imgExtCatalog/m144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94832" y="0"/>
            <a:ext cx="360000" cy="360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8" name="Рисунок 67" descr="https://vikings.help/users/vikings/imgExtCatalog/m143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83792" y="0"/>
            <a:ext cx="360000" cy="360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9" name="Рисунок 68" descr="https://vikings.help/users/vikings/imgExtCatalog/m147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77982" y="0"/>
            <a:ext cx="360000" cy="360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0" name="Рисунок 69" descr="https://vikings.help/users/vikings/imgExtCatalog/m142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92221" y="0"/>
            <a:ext cx="360000" cy="360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1" name="Рисунок 70" descr="https://vikings.help/users/vikings/imgExtCatalog/big/m146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68537" y="0"/>
            <a:ext cx="360000" cy="36848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58</xdr:col>
      <xdr:colOff>100563</xdr:colOff>
      <xdr:row>6</xdr:row>
      <xdr:rowOff>214054</xdr:rowOff>
    </xdr:from>
    <xdr:to>
      <xdr:col>81</xdr:col>
      <xdr:colOff>28730</xdr:colOff>
      <xdr:row>7</xdr:row>
      <xdr:rowOff>302766</xdr:rowOff>
    </xdr:to>
    <xdr:grpSp>
      <xdr:nvGrpSpPr>
        <xdr:cNvPr id="41" name="Группа 40"/>
        <xdr:cNvGrpSpPr/>
      </xdr:nvGrpSpPr>
      <xdr:grpSpPr>
        <a:xfrm>
          <a:off x="10041880" y="2153473"/>
          <a:ext cx="3067152" cy="498145"/>
          <a:chOff x="5982690" y="2129051"/>
          <a:chExt cx="3318259" cy="498144"/>
        </a:xfrm>
        <a:solidFill>
          <a:schemeClr val="bg1">
            <a:lumMod val="95000"/>
          </a:schemeClr>
        </a:solidFill>
        <a:effectLst/>
      </xdr:grpSpPr>
      <xdr:sp macro="" textlink="">
        <xdr:nvSpPr>
          <xdr:cNvPr id="42" name="Скругленный прямоугольник 41"/>
          <xdr:cNvSpPr/>
        </xdr:nvSpPr>
        <xdr:spPr>
          <a:xfrm>
            <a:off x="6041205" y="2129051"/>
            <a:ext cx="3259744" cy="498144"/>
          </a:xfrm>
          <a:prstGeom prst="roundRect">
            <a:avLst>
              <a:gd name="adj" fmla="val 17255"/>
            </a:avLst>
          </a:prstGeom>
          <a:grpFill/>
          <a:ln w="19050"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r"/>
            <a:endParaRPr lang="en-US" sz="1200" b="0" i="0" u="none" strike="noStrike">
              <a:solidFill>
                <a:schemeClr val="bg1"/>
              </a:solidFill>
              <a:latin typeface="Calibri"/>
              <a:cs typeface="Calibri"/>
            </a:endParaRPr>
          </a:p>
        </xdr:txBody>
      </xdr:sp>
      <xdr:grpSp>
        <xdr:nvGrpSpPr>
          <xdr:cNvPr id="43" name="Группа 42"/>
          <xdr:cNvGrpSpPr/>
        </xdr:nvGrpSpPr>
        <xdr:grpSpPr>
          <a:xfrm>
            <a:off x="5982690" y="2197289"/>
            <a:ext cx="3239988" cy="409435"/>
            <a:chOff x="7255100" y="3063921"/>
            <a:chExt cx="2570556" cy="409435"/>
          </a:xfrm>
          <a:grpFill/>
        </xdr:grpSpPr>
        <xdr:grpSp>
          <xdr:nvGrpSpPr>
            <xdr:cNvPr id="44" name="Группа 43"/>
            <xdr:cNvGrpSpPr/>
          </xdr:nvGrpSpPr>
          <xdr:grpSpPr>
            <a:xfrm>
              <a:off x="7255100" y="3063921"/>
              <a:ext cx="944956" cy="409435"/>
              <a:chOff x="4307180" y="2279175"/>
              <a:chExt cx="944956" cy="409435"/>
            </a:xfrm>
            <a:grpFill/>
          </xdr:grpSpPr>
          <xdr:sp macro="" textlink="_Недель2">
            <xdr:nvSpPr>
              <xdr:cNvPr id="56" name="Скругленный прямоугольник 55"/>
              <xdr:cNvSpPr/>
            </xdr:nvSpPr>
            <xdr:spPr>
              <a:xfrm>
                <a:off x="4307180" y="2279175"/>
                <a:ext cx="617262" cy="354842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r"/>
                <a:fld id="{5DCC3DD9-080B-4298-A89B-41155DBAC9FB}" type="TxLink">
                  <a:rPr lang="en-US" sz="3000" b="1" i="0" u="none" strike="noStrike">
                    <a:solidFill>
                      <a:schemeClr val="tx2"/>
                    </a:solidFill>
                    <a:latin typeface="Calibri"/>
                    <a:cs typeface="Calibri"/>
                  </a:rPr>
                  <a:t> </a:t>
                </a:fld>
                <a:endParaRPr lang="ru-RU" sz="3000" b="1">
                  <a:solidFill>
                    <a:schemeClr val="tx2"/>
                  </a:solidFill>
                </a:endParaRPr>
              </a:p>
            </xdr:txBody>
          </xdr:sp>
          <xdr:sp macro="" textlink="$I$5">
            <xdr:nvSpPr>
              <xdr:cNvPr id="60" name="Скругленный прямоугольник 59"/>
              <xdr:cNvSpPr/>
            </xdr:nvSpPr>
            <xdr:spPr>
              <a:xfrm>
                <a:off x="4829053" y="2361064"/>
                <a:ext cx="423083" cy="327546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ctr"/>
                <a:fld id="{1E4705B9-8EFF-4046-BB24-EB4BA3729AC6}" type="TxLink">
                  <a:rPr lang="ru-RU" sz="1200" b="0" i="0" u="none" strike="noStrike">
                    <a:solidFill>
                      <a:srgbClr val="000000"/>
                    </a:solidFill>
                    <a:latin typeface="Calibri"/>
                    <a:cs typeface="Calibri"/>
                  </a:rPr>
                  <a:t> </a:t>
                </a:fld>
                <a:endParaRPr lang="en-US" sz="1200" b="0" i="0" u="none" strike="noStrike">
                  <a:solidFill>
                    <a:sysClr val="windowText" lastClr="000000"/>
                  </a:solidFill>
                  <a:latin typeface="Calibri"/>
                  <a:cs typeface="Calibri"/>
                </a:endParaRPr>
              </a:p>
            </xdr:txBody>
          </xdr:sp>
        </xdr:grpSp>
        <xdr:grpSp>
          <xdr:nvGrpSpPr>
            <xdr:cNvPr id="47" name="Группа 46"/>
            <xdr:cNvGrpSpPr/>
          </xdr:nvGrpSpPr>
          <xdr:grpSpPr>
            <a:xfrm>
              <a:off x="8497039" y="3063921"/>
              <a:ext cx="651139" cy="409435"/>
              <a:chOff x="5405816" y="2279175"/>
              <a:chExt cx="651139" cy="409435"/>
            </a:xfrm>
            <a:grpFill/>
          </xdr:grpSpPr>
          <xdr:sp macro="" textlink="_Часов2">
            <xdr:nvSpPr>
              <xdr:cNvPr id="54" name="Скругленный прямоугольник 53"/>
              <xdr:cNvSpPr/>
            </xdr:nvSpPr>
            <xdr:spPr>
              <a:xfrm>
                <a:off x="5405816" y="2279175"/>
                <a:ext cx="416244" cy="354842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r"/>
                <a:fld id="{FF63A88D-7753-4582-A43B-1A26A076182E}" type="TxLink">
                  <a:rPr lang="en-US" sz="3000" b="1" i="0" u="none" strike="noStrike">
                    <a:solidFill>
                      <a:schemeClr val="tx2"/>
                    </a:solidFill>
                    <a:latin typeface="Calibri"/>
                    <a:cs typeface="Calibri"/>
                  </a:rPr>
                  <a:t>22</a:t>
                </a:fld>
                <a:endParaRPr lang="ru-RU" sz="3000" b="1">
                  <a:solidFill>
                    <a:schemeClr val="tx2"/>
                  </a:solidFill>
                </a:endParaRPr>
              </a:p>
            </xdr:txBody>
          </xdr:sp>
          <xdr:sp macro="" textlink="$I$7">
            <xdr:nvSpPr>
              <xdr:cNvPr id="55" name="Скругленный прямоугольник 54"/>
              <xdr:cNvSpPr/>
            </xdr:nvSpPr>
            <xdr:spPr>
              <a:xfrm>
                <a:off x="5688464" y="2361064"/>
                <a:ext cx="368491" cy="327546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ctr"/>
                <a:fld id="{0785D556-ABC5-4E7C-8016-0BF1D49362A6}" type="TxLink">
                  <a:rPr lang="ru-RU" sz="1200" b="0" i="0" u="none" strike="noStrike">
                    <a:solidFill>
                      <a:srgbClr val="000000"/>
                    </a:solidFill>
                    <a:latin typeface="Calibri"/>
                    <a:cs typeface="Calibri"/>
                  </a:rPr>
                  <a:t>ч</a:t>
                </a:fld>
                <a:endParaRPr lang="en-US" sz="1200" b="0" i="0" u="none" strike="noStrike">
                  <a:solidFill>
                    <a:sysClr val="windowText" lastClr="000000"/>
                  </a:solidFill>
                  <a:latin typeface="Calibri"/>
                  <a:cs typeface="Calibri"/>
                </a:endParaRPr>
              </a:p>
            </xdr:txBody>
          </xdr:sp>
        </xdr:grpSp>
        <xdr:grpSp>
          <xdr:nvGrpSpPr>
            <xdr:cNvPr id="48" name="Группа 47"/>
            <xdr:cNvGrpSpPr/>
          </xdr:nvGrpSpPr>
          <xdr:grpSpPr>
            <a:xfrm>
              <a:off x="9013618" y="3063921"/>
              <a:ext cx="812038" cy="409435"/>
              <a:chOff x="5985651" y="2279175"/>
              <a:chExt cx="1128729" cy="409435"/>
            </a:xfrm>
            <a:grpFill/>
          </xdr:grpSpPr>
          <xdr:sp macro="" textlink="_Минут2">
            <xdr:nvSpPr>
              <xdr:cNvPr id="52" name="Скругленный прямоугольник 51"/>
              <xdr:cNvSpPr/>
            </xdr:nvSpPr>
            <xdr:spPr>
              <a:xfrm>
                <a:off x="5985651" y="2279175"/>
                <a:ext cx="550121" cy="354842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r"/>
                <a:fld id="{7B97E3E3-B237-4B48-B4FF-AEF23D6AA371}" type="TxLink">
                  <a:rPr lang="en-US" sz="3000" b="1" i="0" u="none" strike="noStrike">
                    <a:solidFill>
                      <a:schemeClr val="tx2"/>
                    </a:solidFill>
                    <a:latin typeface="Calibri"/>
                    <a:cs typeface="Calibri"/>
                  </a:rPr>
                  <a:t>25</a:t>
                </a:fld>
                <a:endParaRPr lang="ru-RU" sz="3000" b="1">
                  <a:solidFill>
                    <a:schemeClr val="tx2"/>
                  </a:solidFill>
                </a:endParaRPr>
              </a:p>
            </xdr:txBody>
          </xdr:sp>
          <xdr:sp macro="" textlink="$I$8">
            <xdr:nvSpPr>
              <xdr:cNvPr id="53" name="Скругленный прямоугольник 52"/>
              <xdr:cNvSpPr/>
            </xdr:nvSpPr>
            <xdr:spPr>
              <a:xfrm>
                <a:off x="6370569" y="2361064"/>
                <a:ext cx="743811" cy="327546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ctr"/>
                <a:fld id="{E11E0354-C5E4-4B4A-9B82-2020CB2B60F0}" type="TxLink">
                  <a:rPr lang="ru-RU" sz="1200" b="0" i="0" u="none" strike="noStrike">
                    <a:solidFill>
                      <a:srgbClr val="000000"/>
                    </a:solidFill>
                    <a:latin typeface="Calibri"/>
                    <a:cs typeface="Calibri"/>
                  </a:rPr>
                  <a:t>мин</a:t>
                </a:fld>
                <a:endParaRPr lang="en-US" sz="1200" b="0" i="0" u="none" strike="noStrike">
                  <a:solidFill>
                    <a:sysClr val="windowText" lastClr="000000"/>
                  </a:solidFill>
                  <a:latin typeface="Calibri"/>
                  <a:cs typeface="Calibri"/>
                </a:endParaRPr>
              </a:p>
            </xdr:txBody>
          </xdr:sp>
        </xdr:grpSp>
        <xdr:grpSp>
          <xdr:nvGrpSpPr>
            <xdr:cNvPr id="49" name="Группа 48"/>
            <xdr:cNvGrpSpPr/>
          </xdr:nvGrpSpPr>
          <xdr:grpSpPr>
            <a:xfrm>
              <a:off x="8041272" y="3063921"/>
              <a:ext cx="552569" cy="402611"/>
              <a:chOff x="5228642" y="2285999"/>
              <a:chExt cx="523489" cy="402611"/>
            </a:xfrm>
            <a:grpFill/>
          </xdr:grpSpPr>
          <xdr:sp macro="" textlink="_Дней2">
            <xdr:nvSpPr>
              <xdr:cNvPr id="50" name="Скругленный прямоугольник 49"/>
              <xdr:cNvSpPr/>
            </xdr:nvSpPr>
            <xdr:spPr>
              <a:xfrm>
                <a:off x="5228642" y="2285999"/>
                <a:ext cx="320715" cy="354842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r"/>
                <a:fld id="{AAEED801-7FC8-41AE-B7C0-892A32B0CF29}" type="TxLink">
                  <a:rPr lang="en-US" sz="3000" b="1" i="0" u="none" strike="noStrike">
                    <a:solidFill>
                      <a:schemeClr val="tx2"/>
                    </a:solidFill>
                    <a:latin typeface="Calibri"/>
                    <a:cs typeface="Calibri"/>
                  </a:rPr>
                  <a:t>6</a:t>
                </a:fld>
                <a:endParaRPr lang="ru-RU" sz="3000" b="1">
                  <a:solidFill>
                    <a:schemeClr val="tx2"/>
                  </a:solidFill>
                </a:endParaRPr>
              </a:p>
            </xdr:txBody>
          </xdr:sp>
          <xdr:sp macro="" textlink="$I$6">
            <xdr:nvSpPr>
              <xdr:cNvPr id="51" name="Скругленный прямоугольник 50"/>
              <xdr:cNvSpPr/>
            </xdr:nvSpPr>
            <xdr:spPr>
              <a:xfrm>
                <a:off x="5492821" y="2361064"/>
                <a:ext cx="259310" cy="327546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0" tIns="0" rIns="0" bIns="0" rtlCol="0" anchor="ctr"/>
              <a:lstStyle/>
              <a:p>
                <a:pPr algn="ctr"/>
                <a:fld id="{45D0975D-24EA-4865-8212-38626CE1E900}" type="TxLink">
                  <a:rPr lang="en-US" sz="1200" b="0" i="0" u="none" strike="noStrike">
                    <a:solidFill>
                      <a:srgbClr val="000000"/>
                    </a:solidFill>
                    <a:latin typeface="Calibri"/>
                    <a:cs typeface="Calibri"/>
                  </a:rPr>
                  <a:t>дн</a:t>
                </a:fld>
                <a:endParaRPr lang="en-US" sz="1200" b="0" i="0" u="none" strike="noStrike">
                  <a:solidFill>
                    <a:sysClr val="windowText" lastClr="000000"/>
                  </a:solidFill>
                  <a:latin typeface="Calibri"/>
                  <a:cs typeface="Calibri"/>
                </a:endParaRPr>
              </a:p>
            </xdr:txBody>
          </xdr:sp>
        </xdr:grpSp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"/>
  <sheetViews>
    <sheetView showGridLines="0" tabSelected="1" topLeftCell="A2" zoomScale="95" zoomScaleNormal="95" workbookViewId="0">
      <selection activeCell="W7" sqref="W7"/>
    </sheetView>
  </sheetViews>
  <sheetFormatPr defaultColWidth="0" defaultRowHeight="0" customHeight="1" zeroHeight="1" x14ac:dyDescent="0.25"/>
  <cols>
    <col min="1" max="1" width="1" style="20" customWidth="1"/>
    <col min="2" max="2" width="6.36328125" style="20" customWidth="1"/>
    <col min="3" max="3" width="27.26953125" style="20" customWidth="1"/>
    <col min="4" max="4" width="8.1796875" style="20" customWidth="1"/>
    <col min="5" max="7" width="12.36328125" style="20" hidden="1" customWidth="1"/>
    <col min="8" max="9" width="4.7265625" style="20" hidden="1" customWidth="1"/>
    <col min="10" max="10" width="2.26953125" style="20" customWidth="1"/>
    <col min="11" max="84" width="1.81640625" style="20" customWidth="1"/>
    <col min="85" max="85" width="11.81640625" style="20" customWidth="1"/>
    <col min="86" max="89" width="9.1796875" style="20" customWidth="1"/>
    <col min="90" max="90" width="1.81640625" style="20" customWidth="1"/>
    <col min="91" max="91" width="11.81640625" style="20" customWidth="1"/>
    <col min="92" max="95" width="9.1796875" style="20" customWidth="1"/>
    <col min="96" max="96" width="1.81640625" style="20" customWidth="1"/>
    <col min="97" max="97" width="12.7265625" style="20" customWidth="1"/>
    <col min="98" max="101" width="9.08984375" style="20" customWidth="1"/>
    <col min="102" max="102" width="1.453125" style="20" customWidth="1"/>
    <col min="103" max="103" width="12.7265625" style="20" customWidth="1"/>
    <col min="104" max="107" width="9.08984375" style="20" customWidth="1"/>
    <col min="108" max="108" width="1.7265625" style="20" customWidth="1"/>
    <col min="109" max="338" width="12.7265625" hidden="1"/>
  </cols>
  <sheetData>
    <row r="1" spans="1:16384" s="21" customFormat="1" ht="26.9" customHeight="1" thickBot="1" x14ac:dyDescent="0.3">
      <c r="A1" s="66"/>
      <c r="B1" s="67" t="s">
        <v>2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  <c r="O1" s="68"/>
      <c r="P1" s="68"/>
      <c r="Q1" s="68"/>
      <c r="R1" s="68"/>
      <c r="S1" s="68"/>
      <c r="T1" s="68"/>
      <c r="U1" s="68"/>
      <c r="V1" s="68"/>
      <c r="W1" s="69"/>
      <c r="X1" s="69"/>
      <c r="Y1" s="68"/>
      <c r="Z1" s="68"/>
      <c r="AA1" s="70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138" t="s">
        <v>86</v>
      </c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69"/>
      <c r="CF1" s="186"/>
      <c r="CG1" s="208" t="s">
        <v>37</v>
      </c>
      <c r="CH1" s="208"/>
      <c r="CI1" s="208"/>
      <c r="CJ1" s="208"/>
      <c r="CK1" s="208"/>
      <c r="CL1" s="186"/>
      <c r="CM1" s="207" t="s">
        <v>43</v>
      </c>
      <c r="CN1" s="207"/>
      <c r="CO1" s="207"/>
      <c r="CP1" s="207"/>
      <c r="CQ1" s="207"/>
      <c r="CR1" s="186"/>
      <c r="CS1" s="209" t="s">
        <v>11</v>
      </c>
      <c r="CT1" s="209"/>
      <c r="CU1" s="209"/>
      <c r="CV1" s="209"/>
      <c r="CW1" s="209"/>
      <c r="CX1" s="187"/>
      <c r="CY1" s="209" t="s">
        <v>12</v>
      </c>
      <c r="CZ1" s="209"/>
      <c r="DA1" s="209"/>
      <c r="DB1" s="209"/>
      <c r="DC1" s="209"/>
      <c r="DD1" s="188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22" customFormat="1" ht="23.65" customHeight="1" thickTop="1" thickBot="1" x14ac:dyDescent="0.45">
      <c r="A2" s="52"/>
      <c r="B2" s="53" t="s">
        <v>48</v>
      </c>
      <c r="C2" s="53" t="s">
        <v>3</v>
      </c>
      <c r="D2" s="179" t="str">
        <f>SUM(D3:D15)&amp;"%"</f>
        <v>801,7%</v>
      </c>
      <c r="E2" s="54" t="s">
        <v>46</v>
      </c>
      <c r="F2" s="54" t="s">
        <v>47</v>
      </c>
      <c r="G2" s="54" t="s">
        <v>89</v>
      </c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210"/>
      <c r="BG2" s="56"/>
      <c r="BH2" s="56"/>
      <c r="BI2" s="56"/>
      <c r="BJ2" s="56"/>
      <c r="BK2" s="56"/>
      <c r="BL2" s="52"/>
      <c r="BM2" s="52"/>
      <c r="BN2" s="52"/>
      <c r="BO2" s="52"/>
      <c r="BP2" s="52"/>
      <c r="BQ2" s="52"/>
      <c r="BR2" s="52"/>
      <c r="BS2" s="52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5"/>
      <c r="CG2" s="55"/>
      <c r="CH2" s="180" t="s">
        <v>33</v>
      </c>
      <c r="CI2" s="180" t="s">
        <v>16</v>
      </c>
      <c r="CJ2" s="180" t="s">
        <v>34</v>
      </c>
      <c r="CK2" s="180" t="s">
        <v>4</v>
      </c>
      <c r="CL2" s="181"/>
      <c r="CM2" s="182"/>
      <c r="CN2" s="180" t="s">
        <v>33</v>
      </c>
      <c r="CO2" s="180" t="s">
        <v>16</v>
      </c>
      <c r="CP2" s="180" t="s">
        <v>34</v>
      </c>
      <c r="CQ2" s="180" t="s">
        <v>4</v>
      </c>
      <c r="CR2" s="181"/>
      <c r="CS2" s="183"/>
      <c r="CT2" s="180" t="s">
        <v>33</v>
      </c>
      <c r="CU2" s="180" t="s">
        <v>16</v>
      </c>
      <c r="CV2" s="180" t="s">
        <v>34</v>
      </c>
      <c r="CW2" s="180" t="s">
        <v>4</v>
      </c>
      <c r="CX2" s="184"/>
      <c r="CY2" s="184"/>
      <c r="CZ2" s="180" t="s">
        <v>33</v>
      </c>
      <c r="DA2" s="180" t="s">
        <v>16</v>
      </c>
      <c r="DB2" s="180" t="s">
        <v>34</v>
      </c>
      <c r="DC2" s="180" t="s">
        <v>4</v>
      </c>
      <c r="DD2" s="185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 s="22" customFormat="1" ht="4.8499999999999996" customHeight="1" thickBot="1" x14ac:dyDescent="0.45">
      <c r="A3" s="52"/>
      <c r="B3" s="71" t="s">
        <v>38</v>
      </c>
      <c r="C3" s="74" t="s">
        <v>62</v>
      </c>
      <c r="D3" s="76">
        <v>422</v>
      </c>
      <c r="E3" s="55"/>
      <c r="F3" s="55"/>
      <c r="G3" s="55"/>
      <c r="H3" s="55"/>
      <c r="I3" s="55"/>
      <c r="J3" s="55"/>
      <c r="K3" s="23"/>
      <c r="L3" s="23"/>
      <c r="M3" s="23"/>
      <c r="N3" s="23"/>
      <c r="O3" s="23"/>
      <c r="P3" s="23"/>
      <c r="Q3" s="23"/>
      <c r="R3" s="23"/>
      <c r="S3" s="23"/>
      <c r="T3" s="23"/>
      <c r="U3" s="51"/>
      <c r="V3" s="51"/>
      <c r="W3" s="23"/>
      <c r="X3" s="23"/>
      <c r="Y3" s="23"/>
      <c r="Z3" s="23"/>
      <c r="AA3" s="23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56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196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pans="1:16384" s="25" customFormat="1" ht="32.25" customHeight="1" x14ac:dyDescent="0.4">
      <c r="A4" s="52"/>
      <c r="B4" s="72"/>
      <c r="C4" s="75"/>
      <c r="D4" s="77"/>
      <c r="E4" s="157">
        <f>CHOOSE(Тир,30,75,135,210,360,630)/(1+(SUM(D3:D10)/100))</f>
        <v>73.969707643536466</v>
      </c>
      <c r="F4" s="157">
        <f>CHOOSE(Тир,30,75,135,210,360,630)/(1+(SUM(D3:D10)/100))</f>
        <v>73.969707643536466</v>
      </c>
      <c r="G4" s="158">
        <f>CHOOSE(Тир,30,75,135,210,360,630)/(1+(SUM(D3:D10)/100))</f>
        <v>73.969707643536466</v>
      </c>
      <c r="H4" s="159">
        <v>2</v>
      </c>
      <c r="I4" s="160"/>
      <c r="J4" s="57"/>
      <c r="K4" s="100" t="s">
        <v>18</v>
      </c>
      <c r="L4" s="100"/>
      <c r="M4" s="100"/>
      <c r="N4" s="100"/>
      <c r="O4" s="100"/>
      <c r="P4" s="100"/>
      <c r="Q4" s="100"/>
      <c r="R4" s="100"/>
      <c r="S4" s="100"/>
      <c r="T4" s="104" t="s">
        <v>36</v>
      </c>
      <c r="U4" s="104"/>
      <c r="V4" s="104"/>
      <c r="W4" s="104"/>
      <c r="X4" s="104"/>
      <c r="Y4" s="104"/>
      <c r="Z4" s="104"/>
      <c r="AA4" s="104"/>
      <c r="AB4" s="24"/>
      <c r="AC4" s="100" t="s">
        <v>84</v>
      </c>
      <c r="AD4" s="100"/>
      <c r="AE4" s="100"/>
      <c r="AF4" s="100"/>
      <c r="AG4" s="100"/>
      <c r="AH4" s="100"/>
      <c r="AI4" s="100"/>
      <c r="AJ4" s="100"/>
      <c r="AK4" s="100"/>
      <c r="AL4" s="102">
        <v>6</v>
      </c>
      <c r="AM4" s="102"/>
      <c r="AN4" s="102"/>
      <c r="AO4" s="102"/>
      <c r="AP4" s="102"/>
      <c r="AQ4" s="102"/>
      <c r="AR4" s="102"/>
      <c r="AS4" s="102"/>
      <c r="AU4" s="100" t="s">
        <v>35</v>
      </c>
      <c r="AV4" s="100"/>
      <c r="AW4" s="100"/>
      <c r="AX4" s="100"/>
      <c r="AY4" s="100"/>
      <c r="AZ4" s="100"/>
      <c r="BA4" s="100"/>
      <c r="BB4" s="100"/>
      <c r="BC4" s="100"/>
      <c r="BD4" s="103">
        <v>5.5E-2</v>
      </c>
      <c r="BE4" s="103"/>
      <c r="BF4" s="103"/>
      <c r="BG4" s="103"/>
      <c r="BH4" s="103"/>
      <c r="BI4" s="103"/>
      <c r="BJ4" s="103"/>
      <c r="BK4" s="103"/>
      <c r="BL4" s="24"/>
      <c r="BM4" s="101" t="s">
        <v>87</v>
      </c>
      <c r="BN4" s="101"/>
      <c r="BO4" s="101"/>
      <c r="BP4" s="101"/>
      <c r="BQ4" s="101"/>
      <c r="BR4" s="101"/>
      <c r="BS4" s="101"/>
      <c r="BT4" s="101"/>
      <c r="BU4" s="101"/>
      <c r="BV4" s="177" t="s">
        <v>88</v>
      </c>
      <c r="BW4" s="177"/>
      <c r="BX4" s="177"/>
      <c r="BY4" s="177"/>
      <c r="BZ4" s="177"/>
      <c r="CA4" s="177"/>
      <c r="CB4" s="177"/>
      <c r="CC4" s="177"/>
      <c r="CD4" s="24"/>
      <c r="CE4" s="56"/>
      <c r="CF4" s="55"/>
      <c r="CG4" s="198" t="s">
        <v>5</v>
      </c>
      <c r="CH4" s="199">
        <v>9</v>
      </c>
      <c r="CI4" s="199">
        <v>8</v>
      </c>
      <c r="CJ4" s="199"/>
      <c r="CK4" s="200">
        <f>IF(SUM(CH4:CJ4)=0,"",SUM(CH4:CJ4))</f>
        <v>17</v>
      </c>
      <c r="CL4" s="197"/>
      <c r="CM4" s="198" t="s">
        <v>5</v>
      </c>
      <c r="CN4" s="199"/>
      <c r="CO4" s="199"/>
      <c r="CP4" s="199"/>
      <c r="CQ4" s="200" t="str">
        <f t="shared" ref="CQ4:CQ9" si="0">IF(SUM(CN4:CP4)=0,"",SUM(CN4:CP4))</f>
        <v/>
      </c>
      <c r="CR4" s="197"/>
      <c r="CS4" s="198" t="s">
        <v>5</v>
      </c>
      <c r="CT4" s="199">
        <v>27</v>
      </c>
      <c r="CU4" s="199">
        <v>10</v>
      </c>
      <c r="CV4" s="199">
        <v>9.4</v>
      </c>
      <c r="CW4" s="200">
        <f>SUM(CT4:CV4)</f>
        <v>46.4</v>
      </c>
      <c r="CX4" s="62"/>
      <c r="CY4" s="198" t="s">
        <v>5</v>
      </c>
      <c r="CZ4" s="199" t="s">
        <v>0</v>
      </c>
      <c r="DA4" s="199">
        <v>10</v>
      </c>
      <c r="DB4" s="199">
        <v>9.4</v>
      </c>
      <c r="DC4" s="200">
        <f>SUM(CZ4:DB4)</f>
        <v>19.399999999999999</v>
      </c>
      <c r="DD4" s="196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pans="1:16384" s="25" customFormat="1" ht="32.25" customHeight="1" x14ac:dyDescent="0.4">
      <c r="A5" s="52"/>
      <c r="B5" s="72"/>
      <c r="C5" s="31" t="s">
        <v>95</v>
      </c>
      <c r="D5" s="10">
        <v>65.5</v>
      </c>
      <c r="E5" s="161"/>
      <c r="F5" s="161"/>
      <c r="G5" s="162"/>
      <c r="H5" s="163" t="str">
        <f>IF(Число_Недель2=0,"",Число_Недель2)</f>
        <v/>
      </c>
      <c r="I5" s="163" t="str">
        <f>IF(_Недель2&lt;&gt;"","нед","")</f>
        <v/>
      </c>
      <c r="J5" s="58"/>
      <c r="N5" s="26"/>
      <c r="O5" s="26"/>
      <c r="P5" s="27"/>
      <c r="T5" s="51"/>
      <c r="U5" s="51"/>
      <c r="V5" s="51"/>
      <c r="W5" s="50"/>
      <c r="X5" s="105"/>
      <c r="Y5" s="105"/>
      <c r="Z5" s="105"/>
      <c r="AA5" s="49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56"/>
      <c r="CF5" s="55"/>
      <c r="CG5" s="201" t="s">
        <v>6</v>
      </c>
      <c r="CH5" s="178">
        <v>15</v>
      </c>
      <c r="CI5" s="178">
        <v>8</v>
      </c>
      <c r="CJ5" s="178"/>
      <c r="CK5" s="202">
        <f t="shared" ref="CK5:CK9" si="1">IF(SUM(CH5:CJ5)=0,"",SUM(CH5:CJ5))</f>
        <v>23</v>
      </c>
      <c r="CL5" s="197"/>
      <c r="CM5" s="201" t="s">
        <v>6</v>
      </c>
      <c r="CN5" s="178"/>
      <c r="CO5" s="178"/>
      <c r="CP5" s="178"/>
      <c r="CQ5" s="202" t="str">
        <f t="shared" si="0"/>
        <v/>
      </c>
      <c r="CR5" s="197"/>
      <c r="CS5" s="201" t="s">
        <v>6</v>
      </c>
      <c r="CT5" s="178">
        <v>21</v>
      </c>
      <c r="CU5" s="178">
        <v>10</v>
      </c>
      <c r="CV5" s="178">
        <v>9.4</v>
      </c>
      <c r="CW5" s="202">
        <f t="shared" ref="CW5:CW9" si="2">SUM(CT5:CV5)</f>
        <v>40.4</v>
      </c>
      <c r="CX5" s="62"/>
      <c r="CY5" s="201" t="s">
        <v>6</v>
      </c>
      <c r="CZ5" s="178">
        <v>6</v>
      </c>
      <c r="DA5" s="178">
        <v>10</v>
      </c>
      <c r="DB5" s="178">
        <v>9.4</v>
      </c>
      <c r="DC5" s="202">
        <f t="shared" ref="DC5:DC9" si="3">SUM(CZ5:DB5)</f>
        <v>25.4</v>
      </c>
      <c r="DD5" s="196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pans="1:16384" s="25" customFormat="1" ht="32.25" customHeight="1" thickBot="1" x14ac:dyDescent="0.45">
      <c r="A6" s="52"/>
      <c r="B6" s="73"/>
      <c r="C6" s="32" t="s">
        <v>61</v>
      </c>
      <c r="D6" s="11">
        <v>1.2</v>
      </c>
      <c r="E6" s="161"/>
      <c r="F6" s="161"/>
      <c r="G6" s="162"/>
      <c r="H6" s="163">
        <f>IF(Число_Дней2=0,"",Число_Дней2)</f>
        <v>6</v>
      </c>
      <c r="I6" s="163" t="str">
        <f>IF(_Дней2&lt;&gt;"","дн","")</f>
        <v>дн</v>
      </c>
      <c r="J6" s="58"/>
      <c r="L6" s="100" t="s">
        <v>92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99">
        <v>100000</v>
      </c>
      <c r="X6" s="99"/>
      <c r="Y6" s="99"/>
      <c r="Z6" s="99"/>
      <c r="AA6" s="99"/>
      <c r="AB6" s="99"/>
      <c r="AC6" s="99"/>
      <c r="AD6" s="99"/>
      <c r="AE6" s="99"/>
      <c r="AF6" s="99"/>
      <c r="AG6" s="24"/>
      <c r="AH6" s="24"/>
      <c r="AI6" s="24"/>
      <c r="AJ6" s="100" t="s">
        <v>91</v>
      </c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40">
        <v>8</v>
      </c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H6" s="100" t="s">
        <v>90</v>
      </c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39">
        <v>15000</v>
      </c>
      <c r="BT6" s="139"/>
      <c r="BU6" s="139"/>
      <c r="BV6" s="139"/>
      <c r="BW6" s="139"/>
      <c r="BX6" s="139"/>
      <c r="BY6" s="139"/>
      <c r="BZ6" s="139"/>
      <c r="CA6" s="139"/>
      <c r="CB6" s="139"/>
      <c r="CD6" s="24"/>
      <c r="CE6" s="56"/>
      <c r="CF6" s="55"/>
      <c r="CG6" s="201" t="s">
        <v>7</v>
      </c>
      <c r="CH6" s="178">
        <v>22</v>
      </c>
      <c r="CI6" s="178">
        <v>8</v>
      </c>
      <c r="CJ6" s="178"/>
      <c r="CK6" s="202">
        <f t="shared" si="1"/>
        <v>30</v>
      </c>
      <c r="CL6" s="197"/>
      <c r="CM6" s="201" t="s">
        <v>7</v>
      </c>
      <c r="CN6" s="178"/>
      <c r="CO6" s="178"/>
      <c r="CP6" s="178"/>
      <c r="CQ6" s="202" t="str">
        <f t="shared" si="0"/>
        <v/>
      </c>
      <c r="CR6" s="197"/>
      <c r="CS6" s="201" t="s">
        <v>7</v>
      </c>
      <c r="CT6" s="178">
        <v>28</v>
      </c>
      <c r="CU6" s="178">
        <v>10</v>
      </c>
      <c r="CV6" s="178">
        <v>9.4</v>
      </c>
      <c r="CW6" s="202">
        <f t="shared" si="2"/>
        <v>47.4</v>
      </c>
      <c r="CX6" s="62"/>
      <c r="CY6" s="201" t="s">
        <v>7</v>
      </c>
      <c r="CZ6" s="178" t="s">
        <v>0</v>
      </c>
      <c r="DA6" s="178">
        <v>10</v>
      </c>
      <c r="DB6" s="178">
        <v>9.4</v>
      </c>
      <c r="DC6" s="202">
        <f t="shared" si="3"/>
        <v>19.399999999999999</v>
      </c>
      <c r="DD6" s="19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pans="1:16384" s="25" customFormat="1" ht="32.25" customHeight="1" x14ac:dyDescent="0.4">
      <c r="A7" s="52"/>
      <c r="B7" s="78" t="s">
        <v>39</v>
      </c>
      <c r="C7" s="33" t="s">
        <v>93</v>
      </c>
      <c r="D7" s="12">
        <v>150</v>
      </c>
      <c r="E7" s="161"/>
      <c r="F7" s="161"/>
      <c r="G7" s="162"/>
      <c r="H7" s="163">
        <f>IF(Число_Часов2=0,"",Число_Часов2)</f>
        <v>22</v>
      </c>
      <c r="I7" s="163" t="str">
        <f>IF(_Часов2&lt;&gt;"","ч","")</f>
        <v>ч</v>
      </c>
      <c r="J7" s="58"/>
      <c r="K7" s="26"/>
      <c r="L7" s="26"/>
      <c r="M7" s="26"/>
      <c r="N7" s="26"/>
      <c r="O7" s="26"/>
      <c r="P7" s="27"/>
      <c r="S7" s="27"/>
      <c r="T7" s="27"/>
      <c r="U7" s="24"/>
      <c r="V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56"/>
      <c r="CF7" s="55"/>
      <c r="CG7" s="201" t="s">
        <v>8</v>
      </c>
      <c r="CH7" s="178"/>
      <c r="CI7" s="178">
        <v>6</v>
      </c>
      <c r="CJ7" s="178"/>
      <c r="CK7" s="202">
        <f t="shared" si="1"/>
        <v>6</v>
      </c>
      <c r="CL7" s="197"/>
      <c r="CM7" s="201" t="s">
        <v>8</v>
      </c>
      <c r="CN7" s="178"/>
      <c r="CO7" s="178"/>
      <c r="CP7" s="178"/>
      <c r="CQ7" s="202" t="str">
        <f t="shared" si="0"/>
        <v/>
      </c>
      <c r="CR7" s="197"/>
      <c r="CS7" s="201" t="s">
        <v>8</v>
      </c>
      <c r="CT7" s="178">
        <v>15</v>
      </c>
      <c r="CU7" s="178">
        <v>10</v>
      </c>
      <c r="CV7" s="178">
        <v>9.4</v>
      </c>
      <c r="CW7" s="202">
        <f t="shared" si="2"/>
        <v>34.4</v>
      </c>
      <c r="CX7" s="62"/>
      <c r="CY7" s="201" t="s">
        <v>8</v>
      </c>
      <c r="CZ7" s="178">
        <v>15</v>
      </c>
      <c r="DA7" s="178">
        <v>10</v>
      </c>
      <c r="DB7" s="178">
        <v>9.4</v>
      </c>
      <c r="DC7" s="202">
        <f t="shared" si="3"/>
        <v>34.4</v>
      </c>
      <c r="DD7" s="196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pans="1:16384" s="25" customFormat="1" ht="32.25" customHeight="1" thickBot="1" x14ac:dyDescent="0.45">
      <c r="A8" s="52"/>
      <c r="B8" s="79"/>
      <c r="C8" s="34" t="s">
        <v>60</v>
      </c>
      <c r="D8" s="13">
        <f>CK10</f>
        <v>102</v>
      </c>
      <c r="E8" s="161"/>
      <c r="F8" s="161"/>
      <c r="G8" s="162"/>
      <c r="H8" s="163">
        <f>IF(Число_Минут2=0,"",Число_Минут2)</f>
        <v>25</v>
      </c>
      <c r="I8" s="163" t="str">
        <f>IF(_Минут2&lt;&gt;"","мин","")</f>
        <v>мин</v>
      </c>
      <c r="J8" s="58"/>
      <c r="K8" s="29"/>
      <c r="L8"/>
      <c r="N8" s="27"/>
      <c r="O8" s="27"/>
      <c r="P8" s="27"/>
      <c r="S8" s="27"/>
      <c r="T8" s="27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56"/>
      <c r="CF8" s="55"/>
      <c r="CG8" s="201" t="s">
        <v>9</v>
      </c>
      <c r="CH8" s="178"/>
      <c r="CI8" s="178"/>
      <c r="CJ8" s="178"/>
      <c r="CK8" s="202" t="str">
        <f t="shared" si="1"/>
        <v/>
      </c>
      <c r="CL8" s="197"/>
      <c r="CM8" s="201" t="s">
        <v>9</v>
      </c>
      <c r="CN8" s="178"/>
      <c r="CO8" s="178"/>
      <c r="CP8" s="178"/>
      <c r="CQ8" s="202" t="str">
        <f t="shared" si="0"/>
        <v/>
      </c>
      <c r="CR8" s="197"/>
      <c r="CS8" s="201" t="s">
        <v>9</v>
      </c>
      <c r="CT8" s="178">
        <v>26</v>
      </c>
      <c r="CU8" s="178">
        <v>10</v>
      </c>
      <c r="CV8" s="178">
        <v>9.4</v>
      </c>
      <c r="CW8" s="202">
        <f t="shared" si="2"/>
        <v>45.4</v>
      </c>
      <c r="CX8" s="62"/>
      <c r="CY8" s="201" t="s">
        <v>9</v>
      </c>
      <c r="CZ8" s="178" t="s">
        <v>0</v>
      </c>
      <c r="DA8" s="178">
        <v>10</v>
      </c>
      <c r="DB8" s="178">
        <v>9.4</v>
      </c>
      <c r="DC8" s="202">
        <f t="shared" si="3"/>
        <v>19.399999999999999</v>
      </c>
      <c r="DD8" s="196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pans="1:16384" s="25" customFormat="1" ht="32.25" customHeight="1" thickBot="1" x14ac:dyDescent="0.45">
      <c r="A9" s="52"/>
      <c r="B9" s="80" t="s">
        <v>40</v>
      </c>
      <c r="C9" s="35" t="s">
        <v>94</v>
      </c>
      <c r="D9" s="14">
        <v>11</v>
      </c>
      <c r="E9" s="161"/>
      <c r="F9" s="161"/>
      <c r="G9" s="162"/>
      <c r="H9" s="164">
        <f>IF(Число_Секунд2=0,"",Число_Секунд2)</f>
        <v>25</v>
      </c>
      <c r="I9" s="163" t="str">
        <f>IF(_Секунд2&lt;&gt;"","сек","")</f>
        <v>сек</v>
      </c>
      <c r="J9" s="58"/>
      <c r="K9" s="46"/>
      <c r="L9" s="57"/>
      <c r="M9" s="52"/>
      <c r="N9" s="46"/>
      <c r="O9" s="46"/>
      <c r="P9" s="52"/>
      <c r="Q9" s="65"/>
      <c r="R9" s="52"/>
      <c r="S9" s="46"/>
      <c r="T9" s="4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5"/>
      <c r="CG9" s="201" t="s">
        <v>10</v>
      </c>
      <c r="CH9" s="178">
        <v>26</v>
      </c>
      <c r="CI9" s="178"/>
      <c r="CJ9" s="178"/>
      <c r="CK9" s="202">
        <f t="shared" si="1"/>
        <v>26</v>
      </c>
      <c r="CL9" s="197"/>
      <c r="CM9" s="201" t="s">
        <v>10</v>
      </c>
      <c r="CN9" s="178"/>
      <c r="CO9" s="178"/>
      <c r="CP9" s="178"/>
      <c r="CQ9" s="202" t="str">
        <f t="shared" si="0"/>
        <v/>
      </c>
      <c r="CR9" s="197"/>
      <c r="CS9" s="201" t="s">
        <v>10</v>
      </c>
      <c r="CT9" s="178">
        <v>26</v>
      </c>
      <c r="CU9" s="178">
        <v>10</v>
      </c>
      <c r="CV9" s="178">
        <v>9.4</v>
      </c>
      <c r="CW9" s="202">
        <f t="shared" si="2"/>
        <v>45.4</v>
      </c>
      <c r="CX9" s="62"/>
      <c r="CY9" s="201" t="s">
        <v>10</v>
      </c>
      <c r="CZ9" s="178" t="s">
        <v>0</v>
      </c>
      <c r="DA9" s="178">
        <v>10</v>
      </c>
      <c r="DB9" s="178">
        <v>9.4</v>
      </c>
      <c r="DC9" s="202">
        <f t="shared" si="3"/>
        <v>19.399999999999999</v>
      </c>
      <c r="DD9" s="196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pans="1:16384" s="25" customFormat="1" ht="32.25" customHeight="1" thickBot="1" x14ac:dyDescent="0.45">
      <c r="A10" s="52"/>
      <c r="B10" s="81"/>
      <c r="C10" s="36" t="s">
        <v>59</v>
      </c>
      <c r="D10" s="15" t="str">
        <f>CQ10</f>
        <v/>
      </c>
      <c r="E10" s="165"/>
      <c r="F10" s="165"/>
      <c r="G10" s="166"/>
      <c r="H10" s="167">
        <v>1</v>
      </c>
      <c r="I10" s="168"/>
      <c r="J10" s="59"/>
      <c r="K10" s="95" t="s">
        <v>13</v>
      </c>
      <c r="L10" s="96"/>
      <c r="M10" s="96"/>
      <c r="N10" s="96"/>
      <c r="O10" s="96"/>
      <c r="P10" s="96"/>
      <c r="Q10" s="96"/>
      <c r="R10" s="96"/>
      <c r="S10" s="96"/>
      <c r="T10" s="87">
        <f t="array" ref="T10">Количество1*INDEX(БД!$G$3:$G$38,MATCH(Тип&amp;Тир,БД!$A$3:$A$38&amp;БД!$B$3:$B$38,0))/1000000*(100%-Скидка)</f>
        <v>76.545000000000002</v>
      </c>
      <c r="U10" s="88"/>
      <c r="V10" s="88"/>
      <c r="W10" s="88"/>
      <c r="X10" s="88"/>
      <c r="Y10" s="88"/>
      <c r="Z10" s="88"/>
      <c r="AA10" s="89"/>
      <c r="AB10" s="56"/>
      <c r="AC10" s="95" t="s">
        <v>28</v>
      </c>
      <c r="AD10" s="96"/>
      <c r="AE10" s="96"/>
      <c r="AF10" s="96"/>
      <c r="AG10" s="96"/>
      <c r="AH10" s="96"/>
      <c r="AI10" s="96"/>
      <c r="AJ10" s="96"/>
      <c r="AK10" s="96"/>
      <c r="AL10" s="96"/>
      <c r="AM10" s="124"/>
      <c r="AN10" s="87">
        <f>Количество1*VLOOKUP(Тир,БД_Обучение_БК,2)/1000000</f>
        <v>500</v>
      </c>
      <c r="AO10" s="88"/>
      <c r="AP10" s="88"/>
      <c r="AQ10" s="88"/>
      <c r="AR10" s="88"/>
      <c r="AS10" s="88"/>
      <c r="AT10" s="88"/>
      <c r="AU10" s="88"/>
      <c r="AV10" s="125"/>
      <c r="AW10" s="214" t="str">
        <f>REPT(CHAR(162),IFERROR(INDEX(БД_Точки,MATCH(AN10*1000000,БД_БК),1),0))&amp;REPT(CHAR(163),10-IFERROR(INDEX(БД_Точки,MATCH(AN10*1000000,БД_БК),1),0))</f>
        <v>ўЈЈЈЈЈЈЈЈЈ</v>
      </c>
      <c r="AX10" s="215"/>
      <c r="AY10" s="215"/>
      <c r="AZ10" s="215"/>
      <c r="BA10" s="215"/>
      <c r="BB10" s="215"/>
      <c r="BC10" s="215"/>
      <c r="BD10" s="215"/>
      <c r="BE10" s="216"/>
      <c r="BF10" s="56"/>
      <c r="BG10" s="106" t="s">
        <v>77</v>
      </c>
      <c r="BH10" s="107"/>
      <c r="BI10" s="107"/>
      <c r="BJ10" s="107"/>
      <c r="BK10" s="107"/>
      <c r="BL10" s="107"/>
      <c r="BM10" s="108">
        <f>INT(КонтрольноеЧислоМакс/(60*60*24*15))</f>
        <v>0</v>
      </c>
      <c r="BN10" s="108"/>
      <c r="BO10" s="108"/>
      <c r="BP10" s="108"/>
      <c r="BQ10" s="108"/>
      <c r="BR10" s="109"/>
      <c r="BS10" s="110" t="s">
        <v>78</v>
      </c>
      <c r="BT10" s="107"/>
      <c r="BU10" s="107"/>
      <c r="BV10" s="107"/>
      <c r="BW10" s="107"/>
      <c r="BX10" s="107"/>
      <c r="BY10" s="108">
        <f>INT(((КонтрольноеЧислоМакс/(60*60)-(Кол15дн*15*24)-(Кол7дн*7*24)-(Кол3дн*3*24)-(Кол24ч*1*24)-(Кол15ч*1*15)-(Кол8ч*1*8)-(Кол3ч*1*3))/1))</f>
        <v>1</v>
      </c>
      <c r="BZ10" s="108"/>
      <c r="CA10" s="108"/>
      <c r="CB10" s="108"/>
      <c r="CC10" s="108"/>
      <c r="CD10" s="111"/>
      <c r="CE10" s="56"/>
      <c r="CF10" s="55"/>
      <c r="CG10" s="203" t="s">
        <v>4</v>
      </c>
      <c r="CH10" s="206">
        <f>IF(SUM(CH4:CH9)=0,"",SUM(CH4:CH9))</f>
        <v>72</v>
      </c>
      <c r="CI10" s="206">
        <f t="shared" ref="CI10:CK10" si="4">IF(SUM(CI4:CI9)=0,"",SUM(CI4:CI9))</f>
        <v>30</v>
      </c>
      <c r="CJ10" s="206" t="str">
        <f t="shared" si="4"/>
        <v/>
      </c>
      <c r="CK10" s="205">
        <f t="shared" si="4"/>
        <v>102</v>
      </c>
      <c r="CL10" s="197"/>
      <c r="CM10" s="203" t="s">
        <v>4</v>
      </c>
      <c r="CN10" s="206" t="str">
        <f t="shared" ref="CN10:CQ10" si="5">IF(SUM(CN4:CN9)=0,"",SUM(CN4:CN9))</f>
        <v/>
      </c>
      <c r="CO10" s="206" t="str">
        <f t="shared" si="5"/>
        <v/>
      </c>
      <c r="CP10" s="206" t="str">
        <f t="shared" si="5"/>
        <v/>
      </c>
      <c r="CQ10" s="205" t="str">
        <f t="shared" si="5"/>
        <v/>
      </c>
      <c r="CR10" s="197"/>
      <c r="CS10" s="203" t="s">
        <v>4</v>
      </c>
      <c r="CT10" s="204">
        <f>SUM(CT4:CT9)</f>
        <v>143</v>
      </c>
      <c r="CU10" s="204">
        <f>SUM(CU4:CU9)</f>
        <v>60</v>
      </c>
      <c r="CV10" s="204">
        <f>SUM(CV4:CV9)</f>
        <v>56.4</v>
      </c>
      <c r="CW10" s="205">
        <f>SUM(CW4:CW9)</f>
        <v>259.39999999999998</v>
      </c>
      <c r="CX10" s="62"/>
      <c r="CY10" s="203" t="s">
        <v>4</v>
      </c>
      <c r="CZ10" s="204">
        <f>SUM(CZ4:CZ9)</f>
        <v>21</v>
      </c>
      <c r="DA10" s="204">
        <f>SUM(DA4:DA9)</f>
        <v>60</v>
      </c>
      <c r="DB10" s="204">
        <f>SUM(DB4:DB9)</f>
        <v>56.4</v>
      </c>
      <c r="DC10" s="205">
        <f>SUM(DC4:DC9)</f>
        <v>137.4</v>
      </c>
      <c r="DD10" s="196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pans="1:16384" s="25" customFormat="1" ht="32.25" customHeight="1" thickBot="1" x14ac:dyDescent="0.45">
      <c r="A11" s="52"/>
      <c r="B11" s="82" t="s">
        <v>41</v>
      </c>
      <c r="C11" s="37" t="s">
        <v>54</v>
      </c>
      <c r="D11" s="16">
        <v>10</v>
      </c>
      <c r="E11" s="169">
        <f>1-(SUM($D$11:$D$12)/100)</f>
        <v>0.6</v>
      </c>
      <c r="F11" s="169">
        <f>1-(SUM($D$11:$D$12)/100)</f>
        <v>0.6</v>
      </c>
      <c r="G11" s="170">
        <f>1-(SUM($D$11:$D$12)/100)</f>
        <v>0.6</v>
      </c>
      <c r="H11" s="163">
        <f>IF(Число_Недель=0,"",Число_Недель)</f>
        <v>6</v>
      </c>
      <c r="I11" s="163" t="str">
        <f>IF(_Недель&lt;&gt;"","нед","")</f>
        <v>нед</v>
      </c>
      <c r="J11" s="59"/>
      <c r="K11" s="97" t="s">
        <v>14</v>
      </c>
      <c r="L11" s="98"/>
      <c r="M11" s="98"/>
      <c r="N11" s="98"/>
      <c r="O11" s="98"/>
      <c r="P11" s="98"/>
      <c r="Q11" s="98"/>
      <c r="R11" s="98"/>
      <c r="S11" s="98"/>
      <c r="T11" s="90">
        <f t="array" ref="T11">Количество1*INDEX(БД!$H$3:$H$38,MATCH(Тип&amp;Тир,БД!$A$3:$A$38&amp;БД!$B$3:$B$38,0))/1000000*(100%-Скидка)</f>
        <v>38.272500000000001</v>
      </c>
      <c r="U11" s="91"/>
      <c r="V11" s="91"/>
      <c r="W11" s="91"/>
      <c r="X11" s="91"/>
      <c r="Y11" s="91"/>
      <c r="Z11" s="91"/>
      <c r="AA11" s="92"/>
      <c r="AB11" s="56"/>
      <c r="AC11" s="97" t="s">
        <v>29</v>
      </c>
      <c r="AD11" s="98"/>
      <c r="AE11" s="98"/>
      <c r="AF11" s="98"/>
      <c r="AG11" s="98"/>
      <c r="AH11" s="98"/>
      <c r="AI11" s="98"/>
      <c r="AJ11" s="98"/>
      <c r="AK11" s="98"/>
      <c r="AL11" s="98"/>
      <c r="AM11" s="123"/>
      <c r="AN11" s="90">
        <f>Количество1*VLOOKUP(Тир,БД_Обучение_БК,3)/1000000</f>
        <v>500</v>
      </c>
      <c r="AO11" s="91"/>
      <c r="AP11" s="91"/>
      <c r="AQ11" s="91"/>
      <c r="AR11" s="91"/>
      <c r="AS11" s="91"/>
      <c r="AT11" s="91"/>
      <c r="AU11" s="91"/>
      <c r="AV11" s="126"/>
      <c r="AW11" s="217" t="str">
        <f>REPT(CHAR(162),IFERROR(INDEX(БД_Точки,MATCH(AN11*1000000,БД_КВК),1),0))&amp;REPT(CHAR(163),10-IFERROR(INDEX(БД_Точки,MATCH(AN11*1000000,БД_КВК),1),0))</f>
        <v>ўўЈЈЈЈЈЈЈЈ</v>
      </c>
      <c r="AX11" s="218"/>
      <c r="AY11" s="218"/>
      <c r="AZ11" s="218"/>
      <c r="BA11" s="218"/>
      <c r="BB11" s="218"/>
      <c r="BC11" s="218"/>
      <c r="BD11" s="218"/>
      <c r="BE11" s="219"/>
      <c r="BF11" s="56"/>
      <c r="BG11" s="112" t="s">
        <v>71</v>
      </c>
      <c r="BH11" s="113"/>
      <c r="BI11" s="113"/>
      <c r="BJ11" s="113"/>
      <c r="BK11" s="113"/>
      <c r="BL11" s="113"/>
      <c r="BM11" s="114">
        <f>INT(((КонтрольноеЧислоМакс/(60*60*24)-(Кол15дн*15))/7))</f>
        <v>0</v>
      </c>
      <c r="BN11" s="114"/>
      <c r="BO11" s="114"/>
      <c r="BP11" s="114"/>
      <c r="BQ11" s="114"/>
      <c r="BR11" s="115"/>
      <c r="BS11" s="116" t="s">
        <v>80</v>
      </c>
      <c r="BT11" s="113"/>
      <c r="BU11" s="113"/>
      <c r="BV11" s="113"/>
      <c r="BW11" s="113"/>
      <c r="BX11" s="113"/>
      <c r="BY11" s="114">
        <f>INT(((КонтрольноеЧислоМакс/60)-(Кол15дн*15*24*60)-(Кол7дн*7*24*60)-(Кол3дн*3*24*60)-(Кол24ч*1*24*60)-(Кол15ч*1*15*60)-(Кол8ч*1*8*60)-(Кол3ч*1*3*60)-(Кол1ч*1*1*60))/15)</f>
        <v>1</v>
      </c>
      <c r="BZ11" s="114"/>
      <c r="CA11" s="114"/>
      <c r="CB11" s="114"/>
      <c r="CC11" s="114"/>
      <c r="CD11" s="117"/>
      <c r="CE11" s="56"/>
      <c r="CF11" s="55"/>
      <c r="CG11" s="189"/>
      <c r="CH11" s="190"/>
      <c r="CI11" s="52"/>
      <c r="CJ11" s="52"/>
      <c r="CK11" s="191"/>
      <c r="CL11" s="192"/>
      <c r="CM11" s="191"/>
      <c r="CN11" s="191"/>
      <c r="CO11" s="63"/>
      <c r="CP11" s="63"/>
      <c r="CQ11" s="193"/>
      <c r="CR11" s="192"/>
      <c r="CS11" s="193"/>
      <c r="CT11" s="193"/>
      <c r="CU11" s="193"/>
      <c r="CV11" s="63"/>
      <c r="CW11" s="63"/>
      <c r="CX11" s="63"/>
      <c r="CY11" s="63"/>
      <c r="CZ11" s="63"/>
      <c r="DA11" s="63"/>
      <c r="DB11" s="63"/>
      <c r="DC11" s="63"/>
      <c r="DD11" s="64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pans="1:16384" s="25" customFormat="1" ht="32.25" customHeight="1" thickBot="1" x14ac:dyDescent="0.45">
      <c r="A12" s="52"/>
      <c r="B12" s="83"/>
      <c r="C12" s="38" t="s">
        <v>55</v>
      </c>
      <c r="D12" s="17">
        <v>30</v>
      </c>
      <c r="E12" s="171"/>
      <c r="F12" s="171"/>
      <c r="G12" s="172"/>
      <c r="H12" s="163">
        <f>IF(Число_Дней=0,"",Число_Дней)</f>
        <v>4</v>
      </c>
      <c r="I12" s="163" t="str">
        <f>IF(_Дней&lt;&gt;"","дн","")</f>
        <v>дн</v>
      </c>
      <c r="J12" s="59"/>
      <c r="K12" s="97" t="s">
        <v>15</v>
      </c>
      <c r="L12" s="98"/>
      <c r="M12" s="98"/>
      <c r="N12" s="98"/>
      <c r="O12" s="98"/>
      <c r="P12" s="98"/>
      <c r="Q12" s="98"/>
      <c r="R12" s="98"/>
      <c r="S12" s="98"/>
      <c r="T12" s="90">
        <f t="array" ref="T12">Количество1*INDEX(БД!$I$3:$I$38,MATCH(Тип&amp;Тир,БД!$A$3:$A$38&amp;БД!$B$3:$B$38,0))/1000000*(100%-Скидка)</f>
        <v>28.727999999999998</v>
      </c>
      <c r="U12" s="91"/>
      <c r="V12" s="91"/>
      <c r="W12" s="91"/>
      <c r="X12" s="91"/>
      <c r="Y12" s="91"/>
      <c r="Z12" s="91"/>
      <c r="AA12" s="92"/>
      <c r="AB12" s="56"/>
      <c r="AC12" s="97" t="s">
        <v>1</v>
      </c>
      <c r="AD12" s="98"/>
      <c r="AE12" s="98"/>
      <c r="AF12" s="98"/>
      <c r="AG12" s="98"/>
      <c r="AH12" s="98"/>
      <c r="AI12" s="98"/>
      <c r="AJ12" s="98"/>
      <c r="AK12" s="98"/>
      <c r="AL12" s="98"/>
      <c r="AM12" s="123"/>
      <c r="AN12" s="90">
        <f>Количество1*VLOOKUP(Тир,БД_Обучение_БК,4)/1000000</f>
        <v>9</v>
      </c>
      <c r="AO12" s="91"/>
      <c r="AP12" s="91"/>
      <c r="AQ12" s="91"/>
      <c r="AR12" s="91"/>
      <c r="AS12" s="91"/>
      <c r="AT12" s="91"/>
      <c r="AU12" s="91"/>
      <c r="AV12" s="126"/>
      <c r="AW12" s="217" t="str">
        <f>REPT(CHAR(162),IFERROR(INDEX(БД_Точки,MATCH(AN12*1000000,БД_ОВ),1),0))&amp;REPT(CHAR(163),10-IFERROR(INDEX(БД_Точки,MATCH(AN12*1000000,БД_ОВ),1),0))</f>
        <v>ўўЈЈЈЈЈЈЈЈ</v>
      </c>
      <c r="AX12" s="218"/>
      <c r="AY12" s="218"/>
      <c r="AZ12" s="218"/>
      <c r="BA12" s="218"/>
      <c r="BB12" s="218"/>
      <c r="BC12" s="218"/>
      <c r="BD12" s="218"/>
      <c r="BE12" s="219"/>
      <c r="BF12" s="56"/>
      <c r="BG12" s="112" t="s">
        <v>72</v>
      </c>
      <c r="BH12" s="113"/>
      <c r="BI12" s="113"/>
      <c r="BJ12" s="113"/>
      <c r="BK12" s="113"/>
      <c r="BL12" s="113"/>
      <c r="BM12" s="114">
        <f>INT(((КонтрольноеЧислоМакс/(60*60*24)-(Кол15дн*15)-(Кол7дн*7))/3))</f>
        <v>2</v>
      </c>
      <c r="BN12" s="114"/>
      <c r="BO12" s="114"/>
      <c r="BP12" s="114"/>
      <c r="BQ12" s="114"/>
      <c r="BR12" s="115"/>
      <c r="BS12" s="116" t="s">
        <v>81</v>
      </c>
      <c r="BT12" s="113"/>
      <c r="BU12" s="113"/>
      <c r="BV12" s="113"/>
      <c r="BW12" s="113"/>
      <c r="BX12" s="113"/>
      <c r="BY12" s="114">
        <f>INT(((КонтрольноеЧислоМакс/60)-(Кол15дн*15*24*60)-(Кол7дн*7*24*60)-(Кол3дн*3*24*60)-(Кол24ч*24*60)-(Кол15ч*15*60)-(Кол8ч*8*60)-(Кол3ч*3*60)-(Кол1ч*60)-(Кол15мин*15))/10)</f>
        <v>1</v>
      </c>
      <c r="BZ12" s="114"/>
      <c r="CA12" s="114"/>
      <c r="CB12" s="114"/>
      <c r="CC12" s="114"/>
      <c r="CD12" s="117"/>
      <c r="CE12" s="56"/>
      <c r="CF12" s="55"/>
      <c r="CG12" s="56"/>
      <c r="CH12" s="56"/>
      <c r="CI12" s="56"/>
      <c r="CJ12" s="194"/>
      <c r="CK12" s="56"/>
      <c r="CL12" s="56"/>
      <c r="CM12" s="56"/>
      <c r="CN12" s="56"/>
      <c r="CO12" s="63"/>
      <c r="CP12" s="195"/>
      <c r="CQ12" s="190"/>
      <c r="CR12" s="193"/>
      <c r="CS12" s="190"/>
      <c r="CT12" s="193"/>
      <c r="CU12" s="193"/>
      <c r="CV12" s="63"/>
      <c r="CW12" s="63"/>
      <c r="CX12" s="63"/>
      <c r="CY12" s="63"/>
      <c r="CZ12" s="63"/>
      <c r="DA12" s="63"/>
      <c r="DB12" s="63"/>
      <c r="DC12" s="63"/>
      <c r="DD12" s="63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  <row r="13" spans="1:16384" s="25" customFormat="1" ht="32.25" customHeight="1" thickBot="1" x14ac:dyDescent="0.45">
      <c r="A13" s="52"/>
      <c r="B13" s="84" t="s">
        <v>42</v>
      </c>
      <c r="C13" s="39" t="s">
        <v>56</v>
      </c>
      <c r="D13" s="18">
        <v>10</v>
      </c>
      <c r="E13" s="169">
        <f>1-(SUM($D$13:$D$14)/100)</f>
        <v>0.9</v>
      </c>
      <c r="F13" s="169">
        <f>1-(SUM($D$13:$D$14)/100)</f>
        <v>0.9</v>
      </c>
      <c r="G13" s="169">
        <f>1-(SUM($D$13:$D$14)/100)</f>
        <v>0.9</v>
      </c>
      <c r="H13" s="163">
        <f>IF(Число_Часов=0,"",Число_Часов)</f>
        <v>5</v>
      </c>
      <c r="I13" s="163" t="str">
        <f>IF(_Часов&lt;&gt;"","ч","")</f>
        <v>ч</v>
      </c>
      <c r="J13" s="59"/>
      <c r="K13" s="97" t="s">
        <v>16</v>
      </c>
      <c r="L13" s="98"/>
      <c r="M13" s="98"/>
      <c r="N13" s="98"/>
      <c r="O13" s="98"/>
      <c r="P13" s="98"/>
      <c r="Q13" s="98"/>
      <c r="R13" s="98"/>
      <c r="S13" s="98"/>
      <c r="T13" s="90">
        <f t="array" ref="T13">Количество1*INDEX(БД!$J$3:$J$38,MATCH(Тип&amp;Тир,БД!$A$3:$A$38&amp;БД!$B$3:$B$38,0))/1000000*(100%-Скидка)</f>
        <v>38.272500000000001</v>
      </c>
      <c r="U13" s="91"/>
      <c r="V13" s="91"/>
      <c r="W13" s="91"/>
      <c r="X13" s="91"/>
      <c r="Y13" s="91"/>
      <c r="Z13" s="91"/>
      <c r="AA13" s="92"/>
      <c r="AB13" s="56"/>
      <c r="AC13" s="97" t="s">
        <v>30</v>
      </c>
      <c r="AD13" s="98"/>
      <c r="AE13" s="98"/>
      <c r="AF13" s="98"/>
      <c r="AG13" s="98"/>
      <c r="AH13" s="98"/>
      <c r="AI13" s="98"/>
      <c r="AJ13" s="98"/>
      <c r="AK13" s="98"/>
      <c r="AL13" s="98"/>
      <c r="AM13" s="123"/>
      <c r="AN13" s="90">
        <f>Количество1*VLOOKUP(Тир,БД_Обучение_БК,5)/1000000</f>
        <v>500</v>
      </c>
      <c r="AO13" s="91"/>
      <c r="AP13" s="91"/>
      <c r="AQ13" s="91"/>
      <c r="AR13" s="91"/>
      <c r="AS13" s="91"/>
      <c r="AT13" s="91"/>
      <c r="AU13" s="91"/>
      <c r="AV13" s="126"/>
      <c r="AW13" s="217" t="str">
        <f>REPT(CHAR(162),IFERROR(INDEX(БД_Точки,MATCH(AN13*1000000,БД_ЖВ),1),0))&amp;REPT(CHAR(163),10-IFERROR(INDEX(БД_Точки,MATCH(AN13*1000000,БД_ЖВ),1),0))</f>
        <v>ўўЈЈЈЈЈЈЈЈ</v>
      </c>
      <c r="AX13" s="218"/>
      <c r="AY13" s="218"/>
      <c r="AZ13" s="218"/>
      <c r="BA13" s="218"/>
      <c r="BB13" s="218"/>
      <c r="BC13" s="218"/>
      <c r="BD13" s="218"/>
      <c r="BE13" s="219"/>
      <c r="BF13" s="56"/>
      <c r="BG13" s="112" t="s">
        <v>73</v>
      </c>
      <c r="BH13" s="113"/>
      <c r="BI13" s="113"/>
      <c r="BJ13" s="113"/>
      <c r="BK13" s="113"/>
      <c r="BL13" s="113"/>
      <c r="BM13" s="114">
        <f>INT(((КонтрольноеЧислоМакс/(60*60*24)-(Кол15дн*15)-(Кол7дн*7)-(Кол3дн*3))/1))</f>
        <v>0</v>
      </c>
      <c r="BN13" s="114"/>
      <c r="BO13" s="114"/>
      <c r="BP13" s="114"/>
      <c r="BQ13" s="114"/>
      <c r="BR13" s="115"/>
      <c r="BS13" s="116" t="s">
        <v>82</v>
      </c>
      <c r="BT13" s="113"/>
      <c r="BU13" s="113"/>
      <c r="BV13" s="113"/>
      <c r="BW13" s="113"/>
      <c r="BX13" s="113"/>
      <c r="BY13" s="114">
        <f>INT(((КонтрольноеЧислоМакс/60)-(Кол15дн*15*24*60)-(Кол7дн*7*24*60)-(Кол3дн*3*24*60)-(Кол24ч*24*60)-(Кол15ч*15*60)-(Кол8ч*8*60)-(Кол3ч*3*60)-(Кол1ч*60)-(Кол15мин*15)-(Кол10мин*10))/5)</f>
        <v>0</v>
      </c>
      <c r="BZ13" s="114"/>
      <c r="CA13" s="114"/>
      <c r="CB13" s="114"/>
      <c r="CC13" s="114"/>
      <c r="CD13" s="117"/>
      <c r="CE13" s="56"/>
      <c r="CF13" s="55"/>
      <c r="CG13" s="56"/>
      <c r="CH13" s="56"/>
      <c r="CI13" s="56"/>
      <c r="CJ13" s="194"/>
      <c r="CK13" s="46"/>
      <c r="CL13" s="46"/>
      <c r="CM13" s="46"/>
      <c r="CN13" s="46"/>
      <c r="CO13" s="46"/>
      <c r="CP13" s="46"/>
      <c r="CQ13" s="191"/>
      <c r="CR13" s="193"/>
      <c r="CS13" s="190"/>
      <c r="CT13" s="193"/>
      <c r="CU13" s="193"/>
      <c r="CV13" s="63"/>
      <c r="CW13" s="63"/>
      <c r="CX13" s="63"/>
      <c r="CY13" s="63"/>
      <c r="CZ13" s="63"/>
      <c r="DA13" s="63"/>
      <c r="DB13" s="63"/>
      <c r="DC13" s="63"/>
      <c r="DD13" s="6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pans="1:16384" s="25" customFormat="1" ht="32.25" customHeight="1" thickBot="1" x14ac:dyDescent="0.45">
      <c r="A14" s="52"/>
      <c r="B14" s="85"/>
      <c r="C14" s="40" t="s">
        <v>57</v>
      </c>
      <c r="D14" s="19"/>
      <c r="E14" s="171"/>
      <c r="F14" s="171"/>
      <c r="G14" s="171"/>
      <c r="H14" s="163">
        <f>IF(Число_Минут=0,"",Число_Минут)</f>
        <v>32</v>
      </c>
      <c r="I14" s="163" t="str">
        <f>IF(_Минут&lt;&gt;"","мин","")</f>
        <v>мин</v>
      </c>
      <c r="J14" s="59"/>
      <c r="K14" s="144" t="s">
        <v>17</v>
      </c>
      <c r="L14" s="145"/>
      <c r="M14" s="145"/>
      <c r="N14" s="145"/>
      <c r="O14" s="145"/>
      <c r="P14" s="145"/>
      <c r="Q14" s="145"/>
      <c r="R14" s="145"/>
      <c r="S14" s="145"/>
      <c r="T14" s="146">
        <f t="array" ref="T14">Количество1*INDEX(БД!$K$3:$K$38,MATCH(Тип&amp;Тир,БД!$A$3:$A$38&amp;БД!$B$3:$B$38,0))/1000000*(100%-Скидка)</f>
        <v>141.75</v>
      </c>
      <c r="U14" s="147"/>
      <c r="V14" s="147"/>
      <c r="W14" s="147"/>
      <c r="X14" s="147"/>
      <c r="Y14" s="147"/>
      <c r="Z14" s="147"/>
      <c r="AA14" s="148"/>
      <c r="AB14" s="56"/>
      <c r="AC14" s="97"/>
      <c r="AD14" s="98"/>
      <c r="AE14" s="98"/>
      <c r="AF14" s="98"/>
      <c r="AG14" s="98"/>
      <c r="AH14" s="98"/>
      <c r="AI14" s="98"/>
      <c r="AJ14" s="98"/>
      <c r="AK14" s="98"/>
      <c r="AL14" s="98"/>
      <c r="AM14" s="123"/>
      <c r="AN14" s="90"/>
      <c r="AO14" s="91"/>
      <c r="AP14" s="91"/>
      <c r="AQ14" s="91"/>
      <c r="AR14" s="91"/>
      <c r="AS14" s="91"/>
      <c r="AT14" s="91"/>
      <c r="AU14" s="91"/>
      <c r="AV14" s="126"/>
      <c r="AW14" s="211"/>
      <c r="AX14" s="212"/>
      <c r="AY14" s="212"/>
      <c r="AZ14" s="212"/>
      <c r="BA14" s="212"/>
      <c r="BB14" s="212"/>
      <c r="BC14" s="212"/>
      <c r="BD14" s="212"/>
      <c r="BE14" s="213"/>
      <c r="BF14" s="56"/>
      <c r="BG14" s="112" t="s">
        <v>74</v>
      </c>
      <c r="BH14" s="113"/>
      <c r="BI14" s="113"/>
      <c r="BJ14" s="113"/>
      <c r="BK14" s="113"/>
      <c r="BL14" s="113"/>
      <c r="BM14" s="114">
        <f>INT(((КонтрольноеЧислоМакс/(60*60)-(Кол15дн*15*24)-(Кол7дн*7*24)-(Кол3дн*3*24)-(Кол24ч*1*24))/15))</f>
        <v>1</v>
      </c>
      <c r="BN14" s="114"/>
      <c r="BO14" s="114"/>
      <c r="BP14" s="114"/>
      <c r="BQ14" s="114"/>
      <c r="BR14" s="115"/>
      <c r="BS14" s="116" t="s">
        <v>83</v>
      </c>
      <c r="BT14" s="113"/>
      <c r="BU14" s="113"/>
      <c r="BV14" s="113"/>
      <c r="BW14" s="113"/>
      <c r="BX14" s="113"/>
      <c r="BY14" s="114">
        <f>INT(((КонтрольноеЧислоМакс/60)-(Кол15дн*15*24*60)-(Кол7дн*7*24*60)-(Кол3дн*3*24*60)-(Кол24ч*24*60)-(Кол15ч*15*60)-(Кол8ч*8*60)-(Кол3ч*3*60)-(Кол1ч*60)-(Кол15мин*15)-(Кол10мин*10)-(Кол5мин*5))/3)</f>
        <v>0</v>
      </c>
      <c r="BZ14" s="114"/>
      <c r="CA14" s="114"/>
      <c r="CB14" s="114"/>
      <c r="CC14" s="114"/>
      <c r="CD14" s="117"/>
      <c r="CE14" s="56"/>
      <c r="CF14" s="55"/>
      <c r="CG14" s="46"/>
      <c r="CH14" s="46"/>
      <c r="CI14" s="56"/>
      <c r="CJ14" s="194"/>
      <c r="CK14" s="46"/>
      <c r="CL14" s="46"/>
      <c r="CM14" s="46"/>
      <c r="CN14" s="46"/>
      <c r="CO14" s="46"/>
      <c r="CP14" s="46"/>
      <c r="CQ14" s="46"/>
      <c r="CR14" s="193"/>
      <c r="CS14" s="46"/>
      <c r="CT14" s="46"/>
      <c r="CU14" s="46"/>
      <c r="CV14" s="63"/>
      <c r="CW14" s="63"/>
      <c r="CX14" s="63"/>
      <c r="CY14" s="63"/>
      <c r="CZ14" s="63"/>
      <c r="DA14" s="63"/>
      <c r="DB14" s="63"/>
      <c r="DC14" s="63"/>
      <c r="DD14" s="6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pans="1:16384" s="25" customFormat="1" ht="32.25" customHeight="1" thickBot="1" x14ac:dyDescent="0.45">
      <c r="A15" s="52"/>
      <c r="B15" s="85"/>
      <c r="C15" s="40" t="s">
        <v>58</v>
      </c>
      <c r="D15" s="19"/>
      <c r="E15" s="173"/>
      <c r="F15" s="173"/>
      <c r="G15" s="174"/>
      <c r="H15" s="164">
        <f>IF(Число_Секунд=0,"",Число_Секунд)</f>
        <v>54</v>
      </c>
      <c r="I15" s="164" t="str">
        <f>IF(_Секунд&lt;&gt;"","сек","")</f>
        <v>сек</v>
      </c>
      <c r="J15" s="59"/>
      <c r="K15" s="220" t="s">
        <v>45</v>
      </c>
      <c r="L15" s="221"/>
      <c r="M15" s="221"/>
      <c r="N15" s="221"/>
      <c r="O15" s="221"/>
      <c r="P15" s="221"/>
      <c r="Q15" s="221"/>
      <c r="R15" s="221"/>
      <c r="S15" s="222"/>
      <c r="T15" s="154">
        <f>SUM(T10:AA14)</f>
        <v>323.56799999999998</v>
      </c>
      <c r="U15" s="155"/>
      <c r="V15" s="155"/>
      <c r="W15" s="155"/>
      <c r="X15" s="155"/>
      <c r="Y15" s="155"/>
      <c r="Z15" s="155"/>
      <c r="AA15" s="156"/>
      <c r="AB15" s="56"/>
      <c r="AC15" s="97"/>
      <c r="AD15" s="98"/>
      <c r="AE15" s="98"/>
      <c r="AF15" s="98"/>
      <c r="AG15" s="98"/>
      <c r="AH15" s="98"/>
      <c r="AI15" s="98"/>
      <c r="AJ15" s="98"/>
      <c r="AK15" s="98"/>
      <c r="AL15" s="98"/>
      <c r="AM15" s="123"/>
      <c r="AN15" s="90"/>
      <c r="AO15" s="91"/>
      <c r="AP15" s="91"/>
      <c r="AQ15" s="91"/>
      <c r="AR15" s="91"/>
      <c r="AS15" s="91"/>
      <c r="AT15" s="91"/>
      <c r="AU15" s="91"/>
      <c r="AV15" s="126"/>
      <c r="AW15" s="127"/>
      <c r="AX15" s="128"/>
      <c r="AY15" s="128"/>
      <c r="AZ15" s="128"/>
      <c r="BA15" s="128"/>
      <c r="BB15" s="128"/>
      <c r="BC15" s="128"/>
      <c r="BD15" s="128"/>
      <c r="BE15" s="129"/>
      <c r="BF15" s="56"/>
      <c r="BG15" s="112" t="s">
        <v>75</v>
      </c>
      <c r="BH15" s="113"/>
      <c r="BI15" s="113"/>
      <c r="BJ15" s="113"/>
      <c r="BK15" s="113"/>
      <c r="BL15" s="113"/>
      <c r="BM15" s="114">
        <f>INT(((КонтрольноеЧислоМакс/(60*60)-(Кол15дн*15*24)-(Кол7дн*7*24)-(Кол3дн*3*24)-(Кол24ч*1*24)-(Кол15ч*1*15))/8))</f>
        <v>0</v>
      </c>
      <c r="BN15" s="114"/>
      <c r="BO15" s="114"/>
      <c r="BP15" s="114"/>
      <c r="BQ15" s="114"/>
      <c r="BR15" s="115"/>
      <c r="BS15" s="116" t="s">
        <v>79</v>
      </c>
      <c r="BT15" s="113"/>
      <c r="BU15" s="113"/>
      <c r="BV15" s="113"/>
      <c r="BW15" s="113"/>
      <c r="BX15" s="113"/>
      <c r="BY15" s="114">
        <f>INT(((КонтрольноеЧислоМакс/60)-(Кол15дн*15*24*60)-(Кол7дн*7*24*60)-(Кол3дн*3*24*60)-(Кол24ч*24*60)-(Кол15ч*15*60)-(Кол8ч*8*60)-(Кол3ч*3*60)-(Кол1ч*60)-(Кол15мин*15)-(Кол10мин*10)-(Кол5мин*5)-(Кол3мин*3))/1)</f>
        <v>0</v>
      </c>
      <c r="BZ15" s="114"/>
      <c r="CA15" s="114"/>
      <c r="CB15" s="114"/>
      <c r="CC15" s="114"/>
      <c r="CD15" s="117"/>
      <c r="CE15" s="56"/>
      <c r="CF15" s="55"/>
      <c r="CG15" s="46"/>
      <c r="CH15" s="46"/>
      <c r="CI15" s="56"/>
      <c r="CJ15" s="194"/>
      <c r="CK15" s="46"/>
      <c r="CL15" s="46"/>
      <c r="CM15" s="46"/>
      <c r="CN15" s="46"/>
      <c r="CO15" s="46"/>
      <c r="CP15" s="46"/>
      <c r="CQ15" s="46"/>
      <c r="CR15" s="193"/>
      <c r="CS15" s="46"/>
      <c r="CT15" s="46"/>
      <c r="CU15" s="46"/>
      <c r="CV15" s="63"/>
      <c r="CW15" s="63"/>
      <c r="CX15" s="63"/>
      <c r="CY15" s="63"/>
      <c r="CZ15" s="63"/>
      <c r="DA15" s="63"/>
      <c r="DB15" s="63"/>
      <c r="DC15" s="63"/>
      <c r="DD15" s="64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pans="1:16384" s="25" customFormat="1" ht="32.25" customHeight="1" thickBot="1" x14ac:dyDescent="0.45">
      <c r="A16" s="52"/>
      <c r="B16" s="86"/>
      <c r="C16" s="47" t="s">
        <v>70</v>
      </c>
      <c r="D16" s="48"/>
      <c r="E16" s="175">
        <f>(Коэффициент_1_1*Коэффициент_2_1*Коэффициент_3_1)*Количество1*(100%-Ускорение/100)</f>
        <v>3994364.212750969</v>
      </c>
      <c r="F16" s="175">
        <f>(Коэффициент_1_2*Коэффициент_2_2*Коэффициент_3_2)*Количество2*(100%-Ускорение/100)</f>
        <v>599154.6319126453</v>
      </c>
      <c r="G16" s="176">
        <f>INT(Время*60*60/(Коэффициент_1_3*Коэффициент_2_3*Коэффициент_3_3)*1*(100%+Ускорение/100))</f>
        <v>721</v>
      </c>
      <c r="H16" s="52"/>
      <c r="I16" s="52"/>
      <c r="J16" s="59"/>
      <c r="K16" s="149" t="s">
        <v>26</v>
      </c>
      <c r="L16" s="150"/>
      <c r="M16" s="150"/>
      <c r="N16" s="150"/>
      <c r="O16" s="150"/>
      <c r="P16" s="150"/>
      <c r="Q16" s="150"/>
      <c r="R16" s="150"/>
      <c r="S16" s="150"/>
      <c r="T16" s="151">
        <f t="array" ref="T16">Количество1*INDEX(БД!$L$3:$L$38,MATCH(Тип&amp;Тир,БД!$A$3:$A$38&amp;БД!$B$3:$B$38,0))/1000000*(100%-Скидка)</f>
        <v>8.504999999999999</v>
      </c>
      <c r="U16" s="152"/>
      <c r="V16" s="152"/>
      <c r="W16" s="152"/>
      <c r="X16" s="152"/>
      <c r="Y16" s="152"/>
      <c r="Z16" s="152"/>
      <c r="AA16" s="153"/>
      <c r="AB16" s="56"/>
      <c r="AC16" s="131" t="s">
        <v>23</v>
      </c>
      <c r="AD16" s="132"/>
      <c r="AE16" s="132"/>
      <c r="AF16" s="132"/>
      <c r="AG16" s="132"/>
      <c r="AH16" s="132"/>
      <c r="AI16" s="132"/>
      <c r="AJ16" s="132"/>
      <c r="AK16" s="132"/>
      <c r="AL16" s="132"/>
      <c r="AM16" s="133"/>
      <c r="AN16" s="93">
        <f>Количество1*VLOOKUP(Тир,БД,2)/1000000</f>
        <v>19.2</v>
      </c>
      <c r="AO16" s="94"/>
      <c r="AP16" s="94"/>
      <c r="AQ16" s="94"/>
      <c r="AR16" s="94"/>
      <c r="AS16" s="94"/>
      <c r="AT16" s="94"/>
      <c r="AU16" s="94"/>
      <c r="AV16" s="134"/>
      <c r="AW16" s="135" t="s">
        <v>85</v>
      </c>
      <c r="AX16" s="136"/>
      <c r="AY16" s="136"/>
      <c r="AZ16" s="136"/>
      <c r="BA16" s="136"/>
      <c r="BB16" s="136"/>
      <c r="BC16" s="136"/>
      <c r="BD16" s="136"/>
      <c r="BE16" s="137"/>
      <c r="BF16" s="56"/>
      <c r="BG16" s="130" t="s">
        <v>76</v>
      </c>
      <c r="BH16" s="121"/>
      <c r="BI16" s="121"/>
      <c r="BJ16" s="121"/>
      <c r="BK16" s="121"/>
      <c r="BL16" s="121"/>
      <c r="BM16" s="118">
        <f>INT(((КонтрольноеЧислоМакс/(60*60)-(Кол15дн*15*24)-(Кол7дн*7*24)-(Кол3дн*3*24)-(Кол24ч*1*24)-(Кол15ч*1*15)-(Кол8ч*1*8))/3))</f>
        <v>2</v>
      </c>
      <c r="BN16" s="118"/>
      <c r="BO16" s="118"/>
      <c r="BP16" s="118"/>
      <c r="BQ16" s="118"/>
      <c r="BR16" s="119"/>
      <c r="BS16" s="120"/>
      <c r="BT16" s="121"/>
      <c r="BU16" s="121"/>
      <c r="BV16" s="121"/>
      <c r="BW16" s="121"/>
      <c r="BX16" s="121"/>
      <c r="BY16" s="118"/>
      <c r="BZ16" s="118"/>
      <c r="CA16" s="118"/>
      <c r="CB16" s="118"/>
      <c r="CC16" s="118"/>
      <c r="CD16" s="122"/>
      <c r="CE16" s="56"/>
      <c r="CF16" s="55"/>
      <c r="CG16" s="194"/>
      <c r="CH16" s="189"/>
      <c r="CI16" s="46"/>
      <c r="CJ16" s="46"/>
      <c r="CK16" s="46"/>
      <c r="CL16" s="46"/>
      <c r="CM16" s="62"/>
      <c r="CN16" s="62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4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pans="3:16384" s="52" customFormat="1" ht="10.75" customHeight="1" x14ac:dyDescent="0.4">
      <c r="C17" s="60"/>
      <c r="D17" s="60"/>
      <c r="E17" s="61"/>
      <c r="F17" s="61"/>
      <c r="G17" s="61"/>
      <c r="H17" s="60"/>
      <c r="I17" s="60"/>
      <c r="J17" s="60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  <c r="AJK17" s="23"/>
      <c r="AJL17" s="23"/>
      <c r="AJM17" s="23"/>
      <c r="AJN17" s="23"/>
      <c r="AJO17" s="23"/>
      <c r="AJP17" s="23"/>
      <c r="AJQ17" s="23"/>
      <c r="AJR17" s="23"/>
      <c r="AJS17" s="23"/>
      <c r="AJT17" s="23"/>
      <c r="AJU17" s="23"/>
      <c r="AJV17" s="23"/>
      <c r="AJW17" s="23"/>
      <c r="AJX17" s="23"/>
      <c r="AJY17" s="23"/>
      <c r="AJZ17" s="23"/>
      <c r="AKA17" s="23"/>
      <c r="AKB17" s="23"/>
      <c r="AKC17" s="23"/>
      <c r="AKD17" s="23"/>
      <c r="AKE17" s="23"/>
      <c r="AKF17" s="23"/>
      <c r="AKG17" s="23"/>
      <c r="AKH17" s="23"/>
      <c r="AKI17" s="23"/>
      <c r="AKJ17" s="23"/>
      <c r="AKK17" s="23"/>
      <c r="AKL17" s="23"/>
      <c r="AKM17" s="23"/>
      <c r="AKN17" s="23"/>
      <c r="AKO17" s="23"/>
      <c r="AKP17" s="23"/>
      <c r="AKQ17" s="23"/>
      <c r="AKR17" s="23"/>
      <c r="AKS17" s="23"/>
      <c r="AKT17" s="23"/>
      <c r="AKU17" s="23"/>
      <c r="AKV17" s="23"/>
      <c r="AKW17" s="23"/>
      <c r="AKX17" s="23"/>
      <c r="AKY17" s="23"/>
      <c r="AKZ17" s="23"/>
      <c r="ALA17" s="23"/>
      <c r="ALB17" s="23"/>
      <c r="ALC17" s="23"/>
      <c r="ALD17" s="23"/>
      <c r="ALE17" s="23"/>
      <c r="ALF17" s="23"/>
      <c r="ALG17" s="23"/>
      <c r="ALH17" s="23"/>
      <c r="ALI17" s="23"/>
      <c r="ALJ17" s="23"/>
      <c r="ALK17" s="23"/>
      <c r="ALL17" s="23"/>
      <c r="ALM17" s="23"/>
      <c r="ALN17" s="23"/>
      <c r="ALO17" s="23"/>
      <c r="ALP17" s="23"/>
      <c r="ALQ17" s="23"/>
      <c r="ALR17" s="23"/>
      <c r="ALS17" s="23"/>
      <c r="ALT17" s="23"/>
      <c r="ALU17" s="23"/>
      <c r="ALV17" s="23"/>
      <c r="ALW17" s="23"/>
      <c r="ALX17" s="23"/>
      <c r="ALY17" s="23"/>
      <c r="ALZ17" s="23"/>
      <c r="AMA17" s="23"/>
      <c r="AMB17" s="23"/>
      <c r="AMC17" s="23"/>
      <c r="AMD17" s="23"/>
      <c r="AME17" s="23"/>
      <c r="AMF17" s="23"/>
      <c r="AMG17" s="23"/>
      <c r="AMH17" s="23"/>
      <c r="AMI17" s="23"/>
      <c r="AMJ17" s="23"/>
      <c r="AMK17" s="23"/>
      <c r="AML17" s="23"/>
      <c r="AMM17" s="23"/>
      <c r="AMN17" s="23"/>
      <c r="AMO17" s="23"/>
      <c r="AMP17" s="23"/>
      <c r="AMQ17" s="23"/>
      <c r="AMR17" s="23"/>
      <c r="AMS17" s="23"/>
      <c r="AMT17" s="23"/>
      <c r="AMU17" s="23"/>
      <c r="AMV17" s="23"/>
      <c r="AMW17" s="23"/>
      <c r="AMX17" s="23"/>
      <c r="AMY17" s="23"/>
      <c r="AMZ17" s="23"/>
      <c r="ANA17" s="23"/>
      <c r="ANB17" s="23"/>
      <c r="ANC17" s="23"/>
      <c r="AND17" s="23"/>
      <c r="ANE17" s="23"/>
      <c r="ANF17" s="23"/>
      <c r="ANG17" s="23"/>
      <c r="ANH17" s="23"/>
      <c r="ANI17" s="23"/>
      <c r="ANJ17" s="23"/>
      <c r="ANK17" s="23"/>
      <c r="ANL17" s="23"/>
      <c r="ANM17" s="23"/>
      <c r="ANN17" s="23"/>
      <c r="ANO17" s="23"/>
      <c r="ANP17" s="23"/>
      <c r="ANQ17" s="23"/>
      <c r="ANR17" s="23"/>
      <c r="ANS17" s="23"/>
      <c r="ANT17" s="23"/>
      <c r="ANU17" s="23"/>
      <c r="ANV17" s="23"/>
      <c r="ANW17" s="23"/>
      <c r="ANX17" s="23"/>
      <c r="ANY17" s="23"/>
      <c r="ANZ17" s="23"/>
      <c r="AOA17" s="23"/>
      <c r="AOB17" s="23"/>
      <c r="AOC17" s="23"/>
      <c r="AOD17" s="23"/>
      <c r="AOE17" s="23"/>
      <c r="AOF17" s="23"/>
      <c r="AOG17" s="23"/>
      <c r="AOH17" s="23"/>
      <c r="AOI17" s="23"/>
      <c r="AOJ17" s="23"/>
      <c r="AOK17" s="23"/>
      <c r="AOL17" s="23"/>
      <c r="AOM17" s="23"/>
      <c r="AON17" s="23"/>
      <c r="AOO17" s="23"/>
      <c r="AOP17" s="23"/>
      <c r="AOQ17" s="23"/>
      <c r="AOR17" s="23"/>
      <c r="AOS17" s="23"/>
      <c r="AOT17" s="23"/>
      <c r="AOU17" s="23"/>
      <c r="AOV17" s="23"/>
      <c r="AOW17" s="23"/>
      <c r="AOX17" s="23"/>
      <c r="AOY17" s="23"/>
      <c r="AOZ17" s="23"/>
      <c r="APA17" s="23"/>
      <c r="APB17" s="23"/>
      <c r="APC17" s="23"/>
      <c r="APD17" s="23"/>
      <c r="APE17" s="23"/>
      <c r="APF17" s="23"/>
      <c r="APG17" s="23"/>
      <c r="APH17" s="23"/>
      <c r="API17" s="23"/>
      <c r="APJ17" s="23"/>
      <c r="APK17" s="23"/>
      <c r="APL17" s="23"/>
      <c r="APM17" s="23"/>
      <c r="APN17" s="23"/>
      <c r="APO17" s="23"/>
      <c r="APP17" s="23"/>
      <c r="APQ17" s="23"/>
      <c r="APR17" s="23"/>
      <c r="APS17" s="23"/>
      <c r="APT17" s="23"/>
      <c r="APU17" s="23"/>
      <c r="APV17" s="23"/>
      <c r="APW17" s="23"/>
      <c r="APX17" s="23"/>
      <c r="APY17" s="23"/>
      <c r="APZ17" s="23"/>
      <c r="AQA17" s="23"/>
      <c r="AQB17" s="23"/>
      <c r="AQC17" s="23"/>
      <c r="AQD17" s="23"/>
      <c r="AQE17" s="23"/>
      <c r="AQF17" s="23"/>
      <c r="AQG17" s="23"/>
      <c r="AQH17" s="23"/>
      <c r="AQI17" s="23"/>
      <c r="AQJ17" s="23"/>
      <c r="AQK17" s="23"/>
      <c r="AQL17" s="23"/>
      <c r="AQM17" s="23"/>
      <c r="AQN17" s="23"/>
      <c r="AQO17" s="23"/>
      <c r="AQP17" s="23"/>
      <c r="AQQ17" s="23"/>
      <c r="AQR17" s="23"/>
      <c r="AQS17" s="23"/>
      <c r="AQT17" s="23"/>
      <c r="AQU17" s="23"/>
      <c r="AQV17" s="23"/>
      <c r="AQW17" s="23"/>
      <c r="AQX17" s="23"/>
      <c r="AQY17" s="23"/>
      <c r="AQZ17" s="23"/>
      <c r="ARA17" s="23"/>
      <c r="ARB17" s="23"/>
      <c r="ARC17" s="23"/>
      <c r="ARD17" s="23"/>
      <c r="ARE17" s="23"/>
      <c r="ARF17" s="23"/>
      <c r="ARG17" s="23"/>
      <c r="ARH17" s="23"/>
      <c r="ARI17" s="23"/>
      <c r="ARJ17" s="23"/>
      <c r="ARK17" s="23"/>
      <c r="ARL17" s="23"/>
      <c r="ARM17" s="23"/>
      <c r="ARN17" s="23"/>
      <c r="ARO17" s="23"/>
      <c r="ARP17" s="23"/>
      <c r="ARQ17" s="23"/>
      <c r="ARR17" s="23"/>
      <c r="ARS17" s="23"/>
      <c r="ART17" s="23"/>
      <c r="ARU17" s="23"/>
      <c r="ARV17" s="23"/>
      <c r="ARW17" s="23"/>
      <c r="ARX17" s="23"/>
      <c r="ARY17" s="23"/>
      <c r="ARZ17" s="23"/>
      <c r="ASA17" s="23"/>
      <c r="ASB17" s="23"/>
      <c r="ASC17" s="23"/>
      <c r="ASD17" s="23"/>
      <c r="ASE17" s="23"/>
      <c r="ASF17" s="23"/>
      <c r="ASG17" s="23"/>
      <c r="ASH17" s="23"/>
      <c r="ASI17" s="23"/>
      <c r="ASJ17" s="23"/>
      <c r="ASK17" s="23"/>
      <c r="ASL17" s="23"/>
      <c r="ASM17" s="23"/>
      <c r="ASN17" s="23"/>
      <c r="ASO17" s="23"/>
      <c r="ASP17" s="23"/>
      <c r="ASQ17" s="23"/>
      <c r="ASR17" s="23"/>
      <c r="ASS17" s="23"/>
      <c r="AST17" s="23"/>
      <c r="ASU17" s="23"/>
      <c r="ASV17" s="23"/>
      <c r="ASW17" s="23"/>
      <c r="ASX17" s="23"/>
      <c r="ASY17" s="23"/>
      <c r="ASZ17" s="23"/>
      <c r="ATA17" s="23"/>
      <c r="ATB17" s="23"/>
      <c r="ATC17" s="23"/>
      <c r="ATD17" s="23"/>
      <c r="ATE17" s="23"/>
      <c r="ATF17" s="23"/>
      <c r="ATG17" s="23"/>
      <c r="ATH17" s="23"/>
      <c r="ATI17" s="23"/>
      <c r="ATJ17" s="23"/>
      <c r="ATK17" s="23"/>
      <c r="ATL17" s="23"/>
      <c r="ATM17" s="23"/>
      <c r="ATN17" s="23"/>
      <c r="ATO17" s="23"/>
      <c r="ATP17" s="23"/>
      <c r="ATQ17" s="23"/>
      <c r="ATR17" s="23"/>
      <c r="ATS17" s="23"/>
      <c r="ATT17" s="23"/>
      <c r="ATU17" s="23"/>
      <c r="ATV17" s="23"/>
      <c r="ATW17" s="23"/>
      <c r="ATX17" s="23"/>
      <c r="ATY17" s="23"/>
      <c r="ATZ17" s="23"/>
      <c r="AUA17" s="23"/>
      <c r="AUB17" s="23"/>
      <c r="AUC17" s="23"/>
      <c r="AUD17" s="23"/>
      <c r="AUE17" s="23"/>
      <c r="AUF17" s="23"/>
      <c r="AUG17" s="23"/>
      <c r="AUH17" s="23"/>
      <c r="AUI17" s="23"/>
      <c r="AUJ17" s="23"/>
      <c r="AUK17" s="23"/>
      <c r="AUL17" s="23"/>
      <c r="AUM17" s="23"/>
      <c r="AUN17" s="23"/>
      <c r="AUO17" s="23"/>
      <c r="AUP17" s="23"/>
      <c r="AUQ17" s="23"/>
      <c r="AUR17" s="23"/>
      <c r="AUS17" s="23"/>
      <c r="AUT17" s="23"/>
      <c r="AUU17" s="23"/>
      <c r="AUV17" s="23"/>
      <c r="AUW17" s="23"/>
      <c r="AUX17" s="23"/>
      <c r="AUY17" s="23"/>
      <c r="AUZ17" s="23"/>
      <c r="AVA17" s="23"/>
      <c r="AVB17" s="23"/>
      <c r="AVC17" s="23"/>
      <c r="AVD17" s="23"/>
      <c r="AVE17" s="23"/>
      <c r="AVF17" s="23"/>
      <c r="AVG17" s="23"/>
      <c r="AVH17" s="23"/>
      <c r="AVI17" s="23"/>
      <c r="AVJ17" s="23"/>
      <c r="AVK17" s="23"/>
      <c r="AVL17" s="23"/>
      <c r="AVM17" s="23"/>
      <c r="AVN17" s="23"/>
      <c r="AVO17" s="23"/>
      <c r="AVP17" s="23"/>
      <c r="AVQ17" s="23"/>
      <c r="AVR17" s="23"/>
      <c r="AVS17" s="23"/>
      <c r="AVT17" s="23"/>
      <c r="AVU17" s="23"/>
      <c r="AVV17" s="23"/>
      <c r="AVW17" s="23"/>
      <c r="AVX17" s="23"/>
      <c r="AVY17" s="23"/>
      <c r="AVZ17" s="23"/>
      <c r="AWA17" s="23"/>
      <c r="AWB17" s="23"/>
      <c r="AWC17" s="23"/>
      <c r="AWD17" s="23"/>
      <c r="AWE17" s="23"/>
      <c r="AWF17" s="23"/>
      <c r="AWG17" s="23"/>
      <c r="AWH17" s="23"/>
      <c r="AWI17" s="23"/>
      <c r="AWJ17" s="23"/>
      <c r="AWK17" s="23"/>
      <c r="AWL17" s="23"/>
      <c r="AWM17" s="23"/>
      <c r="AWN17" s="23"/>
      <c r="AWO17" s="23"/>
      <c r="AWP17" s="23"/>
      <c r="AWQ17" s="23"/>
      <c r="AWR17" s="23"/>
      <c r="AWS17" s="23"/>
      <c r="AWT17" s="23"/>
      <c r="AWU17" s="23"/>
      <c r="AWV17" s="23"/>
      <c r="AWW17" s="23"/>
      <c r="AWX17" s="23"/>
      <c r="AWY17" s="23"/>
      <c r="AWZ17" s="23"/>
      <c r="AXA17" s="23"/>
      <c r="AXB17" s="23"/>
      <c r="AXC17" s="23"/>
      <c r="AXD17" s="23"/>
      <c r="AXE17" s="23"/>
      <c r="AXF17" s="23"/>
      <c r="AXG17" s="23"/>
      <c r="AXH17" s="23"/>
      <c r="AXI17" s="23"/>
      <c r="AXJ17" s="23"/>
      <c r="AXK17" s="23"/>
      <c r="AXL17" s="23"/>
      <c r="AXM17" s="23"/>
      <c r="AXN17" s="23"/>
      <c r="AXO17" s="23"/>
      <c r="AXP17" s="23"/>
      <c r="AXQ17" s="23"/>
      <c r="AXR17" s="23"/>
      <c r="AXS17" s="23"/>
      <c r="AXT17" s="23"/>
      <c r="AXU17" s="23"/>
      <c r="AXV17" s="23"/>
      <c r="AXW17" s="23"/>
      <c r="AXX17" s="23"/>
      <c r="AXY17" s="23"/>
      <c r="AXZ17" s="23"/>
      <c r="AYA17" s="23"/>
      <c r="AYB17" s="23"/>
      <c r="AYC17" s="23"/>
      <c r="AYD17" s="23"/>
      <c r="AYE17" s="23"/>
      <c r="AYF17" s="23"/>
      <c r="AYG17" s="23"/>
      <c r="AYH17" s="23"/>
      <c r="AYI17" s="23"/>
      <c r="AYJ17" s="23"/>
      <c r="AYK17" s="23"/>
      <c r="AYL17" s="23"/>
      <c r="AYM17" s="23"/>
      <c r="AYN17" s="23"/>
      <c r="AYO17" s="23"/>
      <c r="AYP17" s="23"/>
      <c r="AYQ17" s="23"/>
      <c r="AYR17" s="23"/>
      <c r="AYS17" s="23"/>
      <c r="AYT17" s="23"/>
      <c r="AYU17" s="23"/>
      <c r="AYV17" s="23"/>
      <c r="AYW17" s="23"/>
      <c r="AYX17" s="23"/>
      <c r="AYY17" s="23"/>
      <c r="AYZ17" s="23"/>
      <c r="AZA17" s="23"/>
      <c r="AZB17" s="23"/>
      <c r="AZC17" s="23"/>
      <c r="AZD17" s="23"/>
      <c r="AZE17" s="23"/>
      <c r="AZF17" s="23"/>
      <c r="AZG17" s="23"/>
      <c r="AZH17" s="23"/>
      <c r="AZI17" s="23"/>
      <c r="AZJ17" s="23"/>
      <c r="AZK17" s="23"/>
      <c r="AZL17" s="23"/>
      <c r="AZM17" s="23"/>
      <c r="AZN17" s="23"/>
      <c r="AZO17" s="23"/>
      <c r="AZP17" s="23"/>
      <c r="AZQ17" s="23"/>
      <c r="AZR17" s="23"/>
      <c r="AZS17" s="23"/>
      <c r="AZT17" s="23"/>
      <c r="AZU17" s="23"/>
      <c r="AZV17" s="23"/>
      <c r="AZW17" s="23"/>
      <c r="AZX17" s="23"/>
      <c r="AZY17" s="23"/>
      <c r="AZZ17" s="23"/>
      <c r="BAA17" s="23"/>
      <c r="BAB17" s="23"/>
      <c r="BAC17" s="23"/>
      <c r="BAD17" s="23"/>
      <c r="BAE17" s="23"/>
      <c r="BAF17" s="23"/>
      <c r="BAG17" s="23"/>
      <c r="BAH17" s="23"/>
      <c r="BAI17" s="23"/>
      <c r="BAJ17" s="23"/>
      <c r="BAK17" s="23"/>
      <c r="BAL17" s="23"/>
      <c r="BAM17" s="23"/>
      <c r="BAN17" s="23"/>
      <c r="BAO17" s="23"/>
      <c r="BAP17" s="23"/>
      <c r="BAQ17" s="23"/>
      <c r="BAR17" s="23"/>
      <c r="BAS17" s="23"/>
      <c r="BAT17" s="23"/>
      <c r="BAU17" s="23"/>
      <c r="BAV17" s="23"/>
      <c r="BAW17" s="23"/>
      <c r="BAX17" s="23"/>
      <c r="BAY17" s="23"/>
      <c r="BAZ17" s="23"/>
      <c r="BBA17" s="23"/>
      <c r="BBB17" s="23"/>
      <c r="BBC17" s="23"/>
      <c r="BBD17" s="23"/>
      <c r="BBE17" s="23"/>
      <c r="BBF17" s="23"/>
      <c r="BBG17" s="23"/>
      <c r="BBH17" s="23"/>
      <c r="BBI17" s="23"/>
      <c r="BBJ17" s="23"/>
      <c r="BBK17" s="23"/>
      <c r="BBL17" s="23"/>
      <c r="BBM17" s="23"/>
      <c r="BBN17" s="23"/>
      <c r="BBO17" s="23"/>
      <c r="BBP17" s="23"/>
      <c r="BBQ17" s="23"/>
      <c r="BBR17" s="23"/>
      <c r="BBS17" s="23"/>
      <c r="BBT17" s="23"/>
      <c r="BBU17" s="23"/>
      <c r="BBV17" s="23"/>
      <c r="BBW17" s="23"/>
      <c r="BBX17" s="23"/>
      <c r="BBY17" s="23"/>
      <c r="BBZ17" s="23"/>
      <c r="BCA17" s="23"/>
      <c r="BCB17" s="23"/>
      <c r="BCC17" s="23"/>
      <c r="BCD17" s="23"/>
      <c r="BCE17" s="23"/>
      <c r="BCF17" s="23"/>
      <c r="BCG17" s="23"/>
      <c r="BCH17" s="23"/>
      <c r="BCI17" s="23"/>
      <c r="BCJ17" s="23"/>
      <c r="BCK17" s="23"/>
      <c r="BCL17" s="23"/>
      <c r="BCM17" s="23"/>
      <c r="BCN17" s="23"/>
      <c r="BCO17" s="23"/>
      <c r="BCP17" s="23"/>
      <c r="BCQ17" s="23"/>
      <c r="BCR17" s="23"/>
      <c r="BCS17" s="23"/>
      <c r="BCT17" s="23"/>
      <c r="BCU17" s="23"/>
      <c r="BCV17" s="23"/>
      <c r="BCW17" s="23"/>
      <c r="BCX17" s="23"/>
      <c r="BCY17" s="23"/>
      <c r="BCZ17" s="23"/>
      <c r="BDA17" s="23"/>
      <c r="BDB17" s="23"/>
      <c r="BDC17" s="23"/>
      <c r="BDD17" s="23"/>
      <c r="BDE17" s="23"/>
      <c r="BDF17" s="23"/>
      <c r="BDG17" s="23"/>
      <c r="BDH17" s="23"/>
      <c r="BDI17" s="23"/>
      <c r="BDJ17" s="23"/>
      <c r="BDK17" s="23"/>
      <c r="BDL17" s="23"/>
      <c r="BDM17" s="23"/>
      <c r="BDN17" s="23"/>
      <c r="BDO17" s="23"/>
      <c r="BDP17" s="23"/>
      <c r="BDQ17" s="23"/>
      <c r="BDR17" s="23"/>
      <c r="BDS17" s="23"/>
      <c r="BDT17" s="23"/>
      <c r="BDU17" s="23"/>
      <c r="BDV17" s="23"/>
      <c r="BDW17" s="23"/>
      <c r="BDX17" s="23"/>
      <c r="BDY17" s="23"/>
      <c r="BDZ17" s="23"/>
      <c r="BEA17" s="23"/>
      <c r="BEB17" s="23"/>
      <c r="BEC17" s="23"/>
      <c r="BED17" s="23"/>
      <c r="BEE17" s="23"/>
      <c r="BEF17" s="23"/>
      <c r="BEG17" s="23"/>
      <c r="BEH17" s="23"/>
      <c r="BEI17" s="23"/>
      <c r="BEJ17" s="23"/>
      <c r="BEK17" s="23"/>
      <c r="BEL17" s="23"/>
      <c r="BEM17" s="23"/>
      <c r="BEN17" s="23"/>
      <c r="BEO17" s="23"/>
      <c r="BEP17" s="23"/>
      <c r="BEQ17" s="23"/>
      <c r="BER17" s="23"/>
      <c r="BES17" s="23"/>
      <c r="BET17" s="23"/>
      <c r="BEU17" s="23"/>
      <c r="BEV17" s="23"/>
      <c r="BEW17" s="23"/>
      <c r="BEX17" s="23"/>
      <c r="BEY17" s="23"/>
      <c r="BEZ17" s="23"/>
      <c r="BFA17" s="23"/>
      <c r="BFB17" s="23"/>
      <c r="BFC17" s="23"/>
      <c r="BFD17" s="23"/>
      <c r="BFE17" s="23"/>
      <c r="BFF17" s="23"/>
      <c r="BFG17" s="23"/>
      <c r="BFH17" s="23"/>
      <c r="BFI17" s="23"/>
      <c r="BFJ17" s="23"/>
      <c r="BFK17" s="23"/>
      <c r="BFL17" s="23"/>
      <c r="BFM17" s="23"/>
      <c r="BFN17" s="23"/>
      <c r="BFO17" s="23"/>
      <c r="BFP17" s="23"/>
      <c r="BFQ17" s="23"/>
      <c r="BFR17" s="23"/>
      <c r="BFS17" s="23"/>
      <c r="BFT17" s="23"/>
      <c r="BFU17" s="23"/>
      <c r="BFV17" s="23"/>
      <c r="BFW17" s="23"/>
      <c r="BFX17" s="23"/>
      <c r="BFY17" s="23"/>
      <c r="BFZ17" s="23"/>
      <c r="BGA17" s="23"/>
      <c r="BGB17" s="23"/>
      <c r="BGC17" s="23"/>
      <c r="BGD17" s="23"/>
      <c r="BGE17" s="23"/>
      <c r="BGF17" s="23"/>
      <c r="BGG17" s="23"/>
      <c r="BGH17" s="23"/>
      <c r="BGI17" s="23"/>
      <c r="BGJ17" s="23"/>
      <c r="BGK17" s="23"/>
      <c r="BGL17" s="23"/>
      <c r="BGM17" s="23"/>
      <c r="BGN17" s="23"/>
      <c r="BGO17" s="23"/>
      <c r="BGP17" s="23"/>
      <c r="BGQ17" s="23"/>
      <c r="BGR17" s="23"/>
      <c r="BGS17" s="23"/>
      <c r="BGT17" s="23"/>
      <c r="BGU17" s="23"/>
      <c r="BGV17" s="23"/>
      <c r="BGW17" s="23"/>
      <c r="BGX17" s="23"/>
      <c r="BGY17" s="23"/>
      <c r="BGZ17" s="23"/>
      <c r="BHA17" s="23"/>
      <c r="BHB17" s="23"/>
      <c r="BHC17" s="23"/>
      <c r="BHD17" s="23"/>
      <c r="BHE17" s="23"/>
      <c r="BHF17" s="23"/>
      <c r="BHG17" s="23"/>
      <c r="BHH17" s="23"/>
      <c r="BHI17" s="23"/>
      <c r="BHJ17" s="23"/>
      <c r="BHK17" s="23"/>
      <c r="BHL17" s="23"/>
      <c r="BHM17" s="23"/>
      <c r="BHN17" s="23"/>
      <c r="BHO17" s="23"/>
      <c r="BHP17" s="23"/>
      <c r="BHQ17" s="23"/>
      <c r="BHR17" s="23"/>
      <c r="BHS17" s="23"/>
      <c r="BHT17" s="23"/>
      <c r="BHU17" s="23"/>
      <c r="BHV17" s="23"/>
      <c r="BHW17" s="23"/>
      <c r="BHX17" s="23"/>
      <c r="BHY17" s="23"/>
      <c r="BHZ17" s="23"/>
      <c r="BIA17" s="23"/>
      <c r="BIB17" s="23"/>
      <c r="BIC17" s="23"/>
      <c r="BID17" s="23"/>
      <c r="BIE17" s="23"/>
      <c r="BIF17" s="23"/>
      <c r="BIG17" s="23"/>
      <c r="BIH17" s="23"/>
      <c r="BII17" s="23"/>
      <c r="BIJ17" s="23"/>
      <c r="BIK17" s="23"/>
      <c r="BIL17" s="23"/>
      <c r="BIM17" s="23"/>
      <c r="BIN17" s="23"/>
      <c r="BIO17" s="23"/>
      <c r="BIP17" s="23"/>
      <c r="BIQ17" s="23"/>
      <c r="BIR17" s="23"/>
      <c r="BIS17" s="23"/>
      <c r="BIT17" s="23"/>
      <c r="BIU17" s="23"/>
      <c r="BIV17" s="23"/>
      <c r="BIW17" s="23"/>
      <c r="BIX17" s="23"/>
      <c r="BIY17" s="23"/>
      <c r="BIZ17" s="23"/>
      <c r="BJA17" s="23"/>
      <c r="BJB17" s="23"/>
      <c r="BJC17" s="23"/>
      <c r="BJD17" s="23"/>
      <c r="BJE17" s="23"/>
      <c r="BJF17" s="23"/>
      <c r="BJG17" s="23"/>
      <c r="BJH17" s="23"/>
      <c r="BJI17" s="23"/>
      <c r="BJJ17" s="23"/>
      <c r="BJK17" s="23"/>
      <c r="BJL17" s="23"/>
      <c r="BJM17" s="23"/>
      <c r="BJN17" s="23"/>
      <c r="BJO17" s="23"/>
      <c r="BJP17" s="23"/>
      <c r="BJQ17" s="23"/>
      <c r="BJR17" s="23"/>
      <c r="BJS17" s="23"/>
      <c r="BJT17" s="23"/>
      <c r="BJU17" s="23"/>
      <c r="BJV17" s="23"/>
      <c r="BJW17" s="23"/>
      <c r="BJX17" s="23"/>
      <c r="BJY17" s="23"/>
      <c r="BJZ17" s="23"/>
      <c r="BKA17" s="23"/>
      <c r="BKB17" s="23"/>
      <c r="BKC17" s="23"/>
      <c r="BKD17" s="23"/>
      <c r="BKE17" s="23"/>
      <c r="BKF17" s="23"/>
      <c r="BKG17" s="23"/>
      <c r="BKH17" s="23"/>
      <c r="BKI17" s="23"/>
      <c r="BKJ17" s="23"/>
      <c r="BKK17" s="23"/>
      <c r="BKL17" s="23"/>
      <c r="BKM17" s="23"/>
      <c r="BKN17" s="23"/>
      <c r="BKO17" s="23"/>
      <c r="BKP17" s="23"/>
      <c r="BKQ17" s="23"/>
      <c r="BKR17" s="23"/>
      <c r="BKS17" s="23"/>
      <c r="BKT17" s="23"/>
      <c r="BKU17" s="23"/>
      <c r="BKV17" s="23"/>
      <c r="BKW17" s="23"/>
      <c r="BKX17" s="23"/>
      <c r="BKY17" s="23"/>
      <c r="BKZ17" s="23"/>
      <c r="BLA17" s="23"/>
      <c r="BLB17" s="23"/>
      <c r="BLC17" s="23"/>
      <c r="BLD17" s="23"/>
      <c r="BLE17" s="23"/>
      <c r="BLF17" s="23"/>
      <c r="BLG17" s="23"/>
      <c r="BLH17" s="23"/>
      <c r="BLI17" s="23"/>
      <c r="BLJ17" s="23"/>
      <c r="BLK17" s="23"/>
      <c r="BLL17" s="23"/>
      <c r="BLM17" s="23"/>
      <c r="BLN17" s="23"/>
      <c r="BLO17" s="23"/>
      <c r="BLP17" s="23"/>
      <c r="BLQ17" s="23"/>
      <c r="BLR17" s="23"/>
      <c r="BLS17" s="23"/>
      <c r="BLT17" s="23"/>
      <c r="BLU17" s="23"/>
      <c r="BLV17" s="23"/>
      <c r="BLW17" s="23"/>
      <c r="BLX17" s="23"/>
      <c r="BLY17" s="23"/>
      <c r="BLZ17" s="23"/>
      <c r="BMA17" s="23"/>
      <c r="BMB17" s="23"/>
      <c r="BMC17" s="23"/>
      <c r="BMD17" s="23"/>
      <c r="BME17" s="23"/>
      <c r="BMF17" s="23"/>
      <c r="BMG17" s="23"/>
      <c r="BMH17" s="23"/>
      <c r="BMI17" s="23"/>
      <c r="BMJ17" s="23"/>
      <c r="BMK17" s="23"/>
      <c r="BML17" s="23"/>
      <c r="BMM17" s="23"/>
      <c r="BMN17" s="23"/>
      <c r="BMO17" s="23"/>
      <c r="BMP17" s="23"/>
      <c r="BMQ17" s="23"/>
      <c r="BMR17" s="23"/>
      <c r="BMS17" s="23"/>
      <c r="BMT17" s="23"/>
      <c r="BMU17" s="23"/>
      <c r="BMV17" s="23"/>
      <c r="BMW17" s="23"/>
      <c r="BMX17" s="23"/>
      <c r="BMY17" s="23"/>
      <c r="BMZ17" s="23"/>
      <c r="BNA17" s="23"/>
      <c r="BNB17" s="23"/>
      <c r="BNC17" s="23"/>
      <c r="BND17" s="23"/>
      <c r="BNE17" s="23"/>
      <c r="BNF17" s="23"/>
      <c r="BNG17" s="23"/>
      <c r="BNH17" s="23"/>
      <c r="BNI17" s="23"/>
      <c r="BNJ17" s="23"/>
      <c r="BNK17" s="23"/>
      <c r="BNL17" s="23"/>
      <c r="BNM17" s="23"/>
      <c r="BNN17" s="23"/>
      <c r="BNO17" s="23"/>
      <c r="BNP17" s="23"/>
      <c r="BNQ17" s="23"/>
      <c r="BNR17" s="23"/>
      <c r="BNS17" s="23"/>
      <c r="BNT17" s="23"/>
      <c r="BNU17" s="23"/>
      <c r="BNV17" s="23"/>
      <c r="BNW17" s="23"/>
      <c r="BNX17" s="23"/>
      <c r="BNY17" s="23"/>
      <c r="BNZ17" s="23"/>
      <c r="BOA17" s="23"/>
      <c r="BOB17" s="23"/>
      <c r="BOC17" s="23"/>
      <c r="BOD17" s="23"/>
      <c r="BOE17" s="23"/>
      <c r="BOF17" s="23"/>
      <c r="BOG17" s="23"/>
      <c r="BOH17" s="23"/>
      <c r="BOI17" s="23"/>
      <c r="BOJ17" s="23"/>
      <c r="BOK17" s="23"/>
      <c r="BOL17" s="23"/>
      <c r="BOM17" s="23"/>
      <c r="BON17" s="23"/>
      <c r="BOO17" s="23"/>
      <c r="BOP17" s="23"/>
      <c r="BOQ17" s="23"/>
      <c r="BOR17" s="23"/>
      <c r="BOS17" s="23"/>
      <c r="BOT17" s="23"/>
      <c r="BOU17" s="23"/>
      <c r="BOV17" s="23"/>
      <c r="BOW17" s="23"/>
      <c r="BOX17" s="23"/>
      <c r="BOY17" s="23"/>
      <c r="BOZ17" s="23"/>
      <c r="BPA17" s="23"/>
      <c r="BPB17" s="23"/>
      <c r="BPC17" s="23"/>
      <c r="BPD17" s="23"/>
      <c r="BPE17" s="23"/>
      <c r="BPF17" s="23"/>
      <c r="BPG17" s="23"/>
      <c r="BPH17" s="23"/>
      <c r="BPI17" s="23"/>
      <c r="BPJ17" s="23"/>
      <c r="BPK17" s="23"/>
      <c r="BPL17" s="23"/>
      <c r="BPM17" s="23"/>
      <c r="BPN17" s="23"/>
      <c r="BPO17" s="23"/>
      <c r="BPP17" s="23"/>
      <c r="BPQ17" s="23"/>
      <c r="BPR17" s="23"/>
      <c r="BPS17" s="23"/>
      <c r="BPT17" s="23"/>
      <c r="BPU17" s="23"/>
      <c r="BPV17" s="23"/>
      <c r="BPW17" s="23"/>
      <c r="BPX17" s="23"/>
      <c r="BPY17" s="23"/>
      <c r="BPZ17" s="23"/>
      <c r="BQA17" s="23"/>
      <c r="BQB17" s="23"/>
      <c r="BQC17" s="23"/>
      <c r="BQD17" s="23"/>
      <c r="BQE17" s="23"/>
      <c r="BQF17" s="23"/>
      <c r="BQG17" s="23"/>
      <c r="BQH17" s="23"/>
      <c r="BQI17" s="23"/>
      <c r="BQJ17" s="23"/>
      <c r="BQK17" s="23"/>
      <c r="BQL17" s="23"/>
      <c r="BQM17" s="23"/>
      <c r="BQN17" s="23"/>
      <c r="BQO17" s="23"/>
      <c r="BQP17" s="23"/>
      <c r="BQQ17" s="23"/>
      <c r="BQR17" s="23"/>
      <c r="BQS17" s="23"/>
      <c r="BQT17" s="23"/>
      <c r="BQU17" s="23"/>
      <c r="BQV17" s="23"/>
      <c r="BQW17" s="23"/>
      <c r="BQX17" s="23"/>
      <c r="BQY17" s="23"/>
      <c r="BQZ17" s="23"/>
      <c r="BRA17" s="23"/>
      <c r="BRB17" s="23"/>
      <c r="BRC17" s="23"/>
      <c r="BRD17" s="23"/>
      <c r="BRE17" s="23"/>
      <c r="BRF17" s="23"/>
      <c r="BRG17" s="23"/>
      <c r="BRH17" s="23"/>
      <c r="BRI17" s="23"/>
      <c r="BRJ17" s="23"/>
      <c r="BRK17" s="23"/>
      <c r="BRL17" s="23"/>
      <c r="BRM17" s="23"/>
      <c r="BRN17" s="23"/>
      <c r="BRO17" s="23"/>
      <c r="BRP17" s="23"/>
      <c r="BRQ17" s="23"/>
      <c r="BRR17" s="23"/>
      <c r="BRS17" s="23"/>
      <c r="BRT17" s="23"/>
      <c r="BRU17" s="23"/>
      <c r="BRV17" s="23"/>
      <c r="BRW17" s="23"/>
      <c r="BRX17" s="23"/>
      <c r="BRY17" s="23"/>
      <c r="BRZ17" s="23"/>
      <c r="BSA17" s="23"/>
      <c r="BSB17" s="23"/>
      <c r="BSC17" s="23"/>
      <c r="BSD17" s="23"/>
      <c r="BSE17" s="23"/>
      <c r="BSF17" s="23"/>
      <c r="BSG17" s="23"/>
      <c r="BSH17" s="23"/>
      <c r="BSI17" s="23"/>
      <c r="BSJ17" s="23"/>
      <c r="BSK17" s="23"/>
      <c r="BSL17" s="23"/>
      <c r="BSM17" s="23"/>
      <c r="BSN17" s="23"/>
      <c r="BSO17" s="23"/>
      <c r="BSP17" s="23"/>
      <c r="BSQ17" s="23"/>
      <c r="BSR17" s="23"/>
      <c r="BSS17" s="23"/>
      <c r="BST17" s="23"/>
      <c r="BSU17" s="23"/>
      <c r="BSV17" s="23"/>
      <c r="BSW17" s="23"/>
      <c r="BSX17" s="23"/>
      <c r="BSY17" s="23"/>
      <c r="BSZ17" s="23"/>
      <c r="BTA17" s="23"/>
      <c r="BTB17" s="23"/>
      <c r="BTC17" s="23"/>
      <c r="BTD17" s="23"/>
      <c r="BTE17" s="23"/>
      <c r="BTF17" s="23"/>
      <c r="BTG17" s="23"/>
      <c r="BTH17" s="23"/>
      <c r="BTI17" s="23"/>
      <c r="BTJ17" s="23"/>
      <c r="BTK17" s="23"/>
      <c r="BTL17" s="23"/>
      <c r="BTM17" s="23"/>
      <c r="BTN17" s="23"/>
      <c r="BTO17" s="23"/>
      <c r="BTP17" s="23"/>
      <c r="BTQ17" s="23"/>
      <c r="BTR17" s="23"/>
      <c r="BTS17" s="23"/>
      <c r="BTT17" s="23"/>
      <c r="BTU17" s="23"/>
      <c r="BTV17" s="23"/>
      <c r="BTW17" s="23"/>
      <c r="BTX17" s="23"/>
      <c r="BTY17" s="23"/>
      <c r="BTZ17" s="23"/>
      <c r="BUA17" s="23"/>
      <c r="BUB17" s="23"/>
      <c r="BUC17" s="23"/>
      <c r="BUD17" s="23"/>
      <c r="BUE17" s="23"/>
      <c r="BUF17" s="23"/>
      <c r="BUG17" s="23"/>
      <c r="BUH17" s="23"/>
      <c r="BUI17" s="23"/>
      <c r="BUJ17" s="23"/>
      <c r="BUK17" s="23"/>
      <c r="BUL17" s="23"/>
      <c r="BUM17" s="23"/>
      <c r="BUN17" s="23"/>
      <c r="BUO17" s="23"/>
      <c r="BUP17" s="23"/>
      <c r="BUQ17" s="23"/>
      <c r="BUR17" s="23"/>
      <c r="BUS17" s="23"/>
      <c r="BUT17" s="23"/>
      <c r="BUU17" s="23"/>
      <c r="BUV17" s="23"/>
      <c r="BUW17" s="23"/>
      <c r="BUX17" s="23"/>
      <c r="BUY17" s="23"/>
      <c r="BUZ17" s="23"/>
      <c r="BVA17" s="23"/>
      <c r="BVB17" s="23"/>
      <c r="BVC17" s="23"/>
      <c r="BVD17" s="23"/>
      <c r="BVE17" s="23"/>
      <c r="BVF17" s="23"/>
      <c r="BVG17" s="23"/>
      <c r="BVH17" s="23"/>
      <c r="BVI17" s="23"/>
      <c r="BVJ17" s="23"/>
      <c r="BVK17" s="23"/>
      <c r="BVL17" s="23"/>
      <c r="BVM17" s="23"/>
      <c r="BVN17" s="23"/>
      <c r="BVO17" s="23"/>
      <c r="BVP17" s="23"/>
      <c r="BVQ17" s="23"/>
      <c r="BVR17" s="23"/>
      <c r="BVS17" s="23"/>
      <c r="BVT17" s="23"/>
      <c r="BVU17" s="23"/>
      <c r="BVV17" s="23"/>
      <c r="BVW17" s="23"/>
      <c r="BVX17" s="23"/>
      <c r="BVY17" s="23"/>
      <c r="BVZ17" s="23"/>
      <c r="BWA17" s="23"/>
      <c r="BWB17" s="23"/>
      <c r="BWC17" s="23"/>
      <c r="BWD17" s="23"/>
      <c r="BWE17" s="23"/>
      <c r="BWF17" s="23"/>
      <c r="BWG17" s="23"/>
      <c r="BWH17" s="23"/>
      <c r="BWI17" s="23"/>
      <c r="BWJ17" s="23"/>
      <c r="BWK17" s="23"/>
      <c r="BWL17" s="23"/>
      <c r="BWM17" s="23"/>
      <c r="BWN17" s="23"/>
      <c r="BWO17" s="23"/>
      <c r="BWP17" s="23"/>
      <c r="BWQ17" s="23"/>
      <c r="BWR17" s="23"/>
      <c r="BWS17" s="23"/>
      <c r="BWT17" s="23"/>
      <c r="BWU17" s="23"/>
      <c r="BWV17" s="23"/>
      <c r="BWW17" s="23"/>
      <c r="BWX17" s="23"/>
      <c r="BWY17" s="23"/>
      <c r="BWZ17" s="23"/>
      <c r="BXA17" s="23"/>
      <c r="BXB17" s="23"/>
      <c r="BXC17" s="23"/>
      <c r="BXD17" s="23"/>
      <c r="BXE17" s="23"/>
      <c r="BXF17" s="23"/>
      <c r="BXG17" s="23"/>
      <c r="BXH17" s="23"/>
      <c r="BXI17" s="23"/>
      <c r="BXJ17" s="23"/>
      <c r="BXK17" s="23"/>
      <c r="BXL17" s="23"/>
      <c r="BXM17" s="23"/>
      <c r="BXN17" s="23"/>
      <c r="BXO17" s="23"/>
      <c r="BXP17" s="23"/>
      <c r="BXQ17" s="23"/>
      <c r="BXR17" s="23"/>
      <c r="BXS17" s="23"/>
      <c r="BXT17" s="23"/>
      <c r="BXU17" s="23"/>
      <c r="BXV17" s="23"/>
      <c r="BXW17" s="23"/>
      <c r="BXX17" s="23"/>
      <c r="BXY17" s="23"/>
      <c r="BXZ17" s="23"/>
      <c r="BYA17" s="23"/>
      <c r="BYB17" s="23"/>
      <c r="BYC17" s="23"/>
      <c r="BYD17" s="23"/>
      <c r="BYE17" s="23"/>
      <c r="BYF17" s="23"/>
      <c r="BYG17" s="23"/>
      <c r="BYH17" s="23"/>
      <c r="BYI17" s="23"/>
      <c r="BYJ17" s="23"/>
      <c r="BYK17" s="23"/>
      <c r="BYL17" s="23"/>
      <c r="BYM17" s="23"/>
      <c r="BYN17" s="23"/>
      <c r="BYO17" s="23"/>
      <c r="BYP17" s="23"/>
      <c r="BYQ17" s="23"/>
      <c r="BYR17" s="23"/>
      <c r="BYS17" s="23"/>
      <c r="BYT17" s="23"/>
      <c r="BYU17" s="23"/>
      <c r="BYV17" s="23"/>
      <c r="BYW17" s="23"/>
      <c r="BYX17" s="23"/>
      <c r="BYY17" s="23"/>
      <c r="BYZ17" s="23"/>
      <c r="BZA17" s="23"/>
      <c r="BZB17" s="23"/>
      <c r="BZC17" s="23"/>
      <c r="BZD17" s="23"/>
      <c r="BZE17" s="23"/>
      <c r="BZF17" s="23"/>
      <c r="BZG17" s="23"/>
      <c r="BZH17" s="23"/>
      <c r="BZI17" s="23"/>
      <c r="BZJ17" s="23"/>
      <c r="BZK17" s="23"/>
      <c r="BZL17" s="23"/>
      <c r="BZM17" s="23"/>
      <c r="BZN17" s="23"/>
      <c r="BZO17" s="23"/>
      <c r="BZP17" s="23"/>
      <c r="BZQ17" s="23"/>
      <c r="BZR17" s="23"/>
      <c r="BZS17" s="23"/>
      <c r="BZT17" s="23"/>
      <c r="BZU17" s="23"/>
      <c r="BZV17" s="23"/>
      <c r="BZW17" s="23"/>
      <c r="BZX17" s="23"/>
      <c r="BZY17" s="23"/>
      <c r="BZZ17" s="23"/>
      <c r="CAA17" s="23"/>
      <c r="CAB17" s="23"/>
      <c r="CAC17" s="23"/>
      <c r="CAD17" s="23"/>
      <c r="CAE17" s="23"/>
      <c r="CAF17" s="23"/>
      <c r="CAG17" s="23"/>
      <c r="CAH17" s="23"/>
      <c r="CAI17" s="23"/>
      <c r="CAJ17" s="23"/>
      <c r="CAK17" s="23"/>
      <c r="CAL17" s="23"/>
      <c r="CAM17" s="23"/>
      <c r="CAN17" s="23"/>
      <c r="CAO17" s="23"/>
      <c r="CAP17" s="23"/>
      <c r="CAQ17" s="23"/>
      <c r="CAR17" s="23"/>
      <c r="CAS17" s="23"/>
      <c r="CAT17" s="23"/>
      <c r="CAU17" s="23"/>
      <c r="CAV17" s="23"/>
      <c r="CAW17" s="23"/>
      <c r="CAX17" s="23"/>
      <c r="CAY17" s="23"/>
      <c r="CAZ17" s="23"/>
      <c r="CBA17" s="23"/>
      <c r="CBB17" s="23"/>
      <c r="CBC17" s="23"/>
      <c r="CBD17" s="23"/>
      <c r="CBE17" s="23"/>
      <c r="CBF17" s="23"/>
      <c r="CBG17" s="23"/>
      <c r="CBH17" s="23"/>
      <c r="CBI17" s="23"/>
      <c r="CBJ17" s="23"/>
      <c r="CBK17" s="23"/>
      <c r="CBL17" s="23"/>
      <c r="CBM17" s="23"/>
      <c r="CBN17" s="23"/>
      <c r="CBO17" s="23"/>
      <c r="CBP17" s="23"/>
      <c r="CBQ17" s="23"/>
      <c r="CBR17" s="23"/>
      <c r="CBS17" s="23"/>
      <c r="CBT17" s="23"/>
      <c r="CBU17" s="23"/>
      <c r="CBV17" s="23"/>
      <c r="CBW17" s="23"/>
      <c r="CBX17" s="23"/>
      <c r="CBY17" s="23"/>
      <c r="CBZ17" s="23"/>
      <c r="CCA17" s="23"/>
      <c r="CCB17" s="23"/>
      <c r="CCC17" s="23"/>
      <c r="CCD17" s="23"/>
      <c r="CCE17" s="23"/>
      <c r="CCF17" s="23"/>
      <c r="CCG17" s="23"/>
      <c r="CCH17" s="23"/>
      <c r="CCI17" s="23"/>
      <c r="CCJ17" s="23"/>
      <c r="CCK17" s="23"/>
      <c r="CCL17" s="23"/>
      <c r="CCM17" s="23"/>
      <c r="CCN17" s="23"/>
      <c r="CCO17" s="23"/>
      <c r="CCP17" s="23"/>
      <c r="CCQ17" s="23"/>
      <c r="CCR17" s="23"/>
      <c r="CCS17" s="23"/>
      <c r="CCT17" s="23"/>
      <c r="CCU17" s="23"/>
      <c r="CCV17" s="23"/>
      <c r="CCW17" s="23"/>
      <c r="CCX17" s="23"/>
      <c r="CCY17" s="23"/>
      <c r="CCZ17" s="23"/>
      <c r="CDA17" s="23"/>
      <c r="CDB17" s="23"/>
      <c r="CDC17" s="23"/>
      <c r="CDD17" s="23"/>
      <c r="CDE17" s="23"/>
      <c r="CDF17" s="23"/>
      <c r="CDG17" s="23"/>
      <c r="CDH17" s="23"/>
      <c r="CDI17" s="23"/>
      <c r="CDJ17" s="23"/>
      <c r="CDK17" s="23"/>
      <c r="CDL17" s="23"/>
      <c r="CDM17" s="23"/>
      <c r="CDN17" s="23"/>
      <c r="CDO17" s="23"/>
      <c r="CDP17" s="23"/>
      <c r="CDQ17" s="23"/>
      <c r="CDR17" s="23"/>
      <c r="CDS17" s="23"/>
      <c r="CDT17" s="23"/>
      <c r="CDU17" s="23"/>
      <c r="CDV17" s="23"/>
      <c r="CDW17" s="23"/>
      <c r="CDX17" s="23"/>
      <c r="CDY17" s="23"/>
      <c r="CDZ17" s="23"/>
      <c r="CEA17" s="23"/>
      <c r="CEB17" s="23"/>
      <c r="CEC17" s="23"/>
      <c r="CED17" s="23"/>
      <c r="CEE17" s="23"/>
      <c r="CEF17" s="23"/>
      <c r="CEG17" s="23"/>
      <c r="CEH17" s="23"/>
      <c r="CEI17" s="23"/>
      <c r="CEJ17" s="23"/>
      <c r="CEK17" s="23"/>
      <c r="CEL17" s="23"/>
      <c r="CEM17" s="23"/>
      <c r="CEN17" s="23"/>
      <c r="CEO17" s="23"/>
      <c r="CEP17" s="23"/>
      <c r="CEQ17" s="23"/>
      <c r="CER17" s="23"/>
      <c r="CES17" s="23"/>
      <c r="CET17" s="23"/>
      <c r="CEU17" s="23"/>
      <c r="CEV17" s="23"/>
      <c r="CEW17" s="23"/>
      <c r="CEX17" s="23"/>
      <c r="CEY17" s="23"/>
      <c r="CEZ17" s="23"/>
      <c r="CFA17" s="23"/>
      <c r="CFB17" s="23"/>
      <c r="CFC17" s="23"/>
      <c r="CFD17" s="23"/>
      <c r="CFE17" s="23"/>
      <c r="CFF17" s="23"/>
      <c r="CFG17" s="23"/>
      <c r="CFH17" s="23"/>
      <c r="CFI17" s="23"/>
      <c r="CFJ17" s="23"/>
      <c r="CFK17" s="23"/>
      <c r="CFL17" s="23"/>
      <c r="CFM17" s="23"/>
      <c r="CFN17" s="23"/>
      <c r="CFO17" s="23"/>
      <c r="CFP17" s="23"/>
      <c r="CFQ17" s="23"/>
      <c r="CFR17" s="23"/>
      <c r="CFS17" s="23"/>
      <c r="CFT17" s="23"/>
      <c r="CFU17" s="23"/>
      <c r="CFV17" s="23"/>
      <c r="CFW17" s="23"/>
      <c r="CFX17" s="23"/>
      <c r="CFY17" s="23"/>
      <c r="CFZ17" s="23"/>
      <c r="CGA17" s="23"/>
      <c r="CGB17" s="23"/>
      <c r="CGC17" s="23"/>
      <c r="CGD17" s="23"/>
      <c r="CGE17" s="23"/>
      <c r="CGF17" s="23"/>
      <c r="CGG17" s="23"/>
      <c r="CGH17" s="23"/>
      <c r="CGI17" s="23"/>
      <c r="CGJ17" s="23"/>
      <c r="CGK17" s="23"/>
      <c r="CGL17" s="23"/>
      <c r="CGM17" s="23"/>
      <c r="CGN17" s="23"/>
      <c r="CGO17" s="23"/>
      <c r="CGP17" s="23"/>
      <c r="CGQ17" s="23"/>
      <c r="CGR17" s="23"/>
      <c r="CGS17" s="23"/>
      <c r="CGT17" s="23"/>
      <c r="CGU17" s="23"/>
      <c r="CGV17" s="23"/>
      <c r="CGW17" s="23"/>
      <c r="CGX17" s="23"/>
      <c r="CGY17" s="23"/>
      <c r="CGZ17" s="23"/>
      <c r="CHA17" s="23"/>
      <c r="CHB17" s="23"/>
      <c r="CHC17" s="23"/>
      <c r="CHD17" s="23"/>
      <c r="CHE17" s="23"/>
      <c r="CHF17" s="23"/>
      <c r="CHG17" s="23"/>
      <c r="CHH17" s="23"/>
      <c r="CHI17" s="23"/>
      <c r="CHJ17" s="23"/>
      <c r="CHK17" s="23"/>
      <c r="CHL17" s="23"/>
      <c r="CHM17" s="23"/>
      <c r="CHN17" s="23"/>
      <c r="CHO17" s="23"/>
      <c r="CHP17" s="23"/>
      <c r="CHQ17" s="23"/>
      <c r="CHR17" s="23"/>
      <c r="CHS17" s="23"/>
      <c r="CHT17" s="23"/>
      <c r="CHU17" s="23"/>
      <c r="CHV17" s="23"/>
      <c r="CHW17" s="23"/>
      <c r="CHX17" s="23"/>
      <c r="CHY17" s="23"/>
      <c r="CHZ17" s="23"/>
      <c r="CIA17" s="23"/>
      <c r="CIB17" s="23"/>
      <c r="CIC17" s="23"/>
      <c r="CID17" s="23"/>
      <c r="CIE17" s="23"/>
      <c r="CIF17" s="23"/>
      <c r="CIG17" s="23"/>
      <c r="CIH17" s="23"/>
      <c r="CII17" s="23"/>
      <c r="CIJ17" s="23"/>
      <c r="CIK17" s="23"/>
      <c r="CIL17" s="23"/>
      <c r="CIM17" s="23"/>
      <c r="CIN17" s="23"/>
      <c r="CIO17" s="23"/>
      <c r="CIP17" s="23"/>
      <c r="CIQ17" s="23"/>
      <c r="CIR17" s="23"/>
      <c r="CIS17" s="23"/>
      <c r="CIT17" s="23"/>
      <c r="CIU17" s="23"/>
      <c r="CIV17" s="23"/>
      <c r="CIW17" s="23"/>
      <c r="CIX17" s="23"/>
      <c r="CIY17" s="23"/>
      <c r="CIZ17" s="23"/>
      <c r="CJA17" s="23"/>
      <c r="CJB17" s="23"/>
      <c r="CJC17" s="23"/>
      <c r="CJD17" s="23"/>
      <c r="CJE17" s="23"/>
      <c r="CJF17" s="23"/>
      <c r="CJG17" s="23"/>
      <c r="CJH17" s="23"/>
      <c r="CJI17" s="23"/>
      <c r="CJJ17" s="23"/>
      <c r="CJK17" s="23"/>
      <c r="CJL17" s="23"/>
      <c r="CJM17" s="23"/>
      <c r="CJN17" s="23"/>
      <c r="CJO17" s="23"/>
      <c r="CJP17" s="23"/>
      <c r="CJQ17" s="23"/>
      <c r="CJR17" s="23"/>
      <c r="CJS17" s="23"/>
      <c r="CJT17" s="23"/>
      <c r="CJU17" s="23"/>
      <c r="CJV17" s="23"/>
      <c r="CJW17" s="23"/>
      <c r="CJX17" s="23"/>
      <c r="CJY17" s="23"/>
      <c r="CJZ17" s="23"/>
      <c r="CKA17" s="23"/>
      <c r="CKB17" s="23"/>
      <c r="CKC17" s="23"/>
      <c r="CKD17" s="23"/>
      <c r="CKE17" s="23"/>
      <c r="CKF17" s="23"/>
      <c r="CKG17" s="23"/>
      <c r="CKH17" s="23"/>
      <c r="CKI17" s="23"/>
      <c r="CKJ17" s="23"/>
      <c r="CKK17" s="23"/>
      <c r="CKL17" s="23"/>
      <c r="CKM17" s="23"/>
      <c r="CKN17" s="23"/>
      <c r="CKO17" s="23"/>
      <c r="CKP17" s="23"/>
      <c r="CKQ17" s="23"/>
      <c r="CKR17" s="23"/>
      <c r="CKS17" s="23"/>
      <c r="CKT17" s="23"/>
      <c r="CKU17" s="23"/>
      <c r="CKV17" s="23"/>
      <c r="CKW17" s="23"/>
      <c r="CKX17" s="23"/>
      <c r="CKY17" s="23"/>
      <c r="CKZ17" s="23"/>
      <c r="CLA17" s="23"/>
      <c r="CLB17" s="23"/>
      <c r="CLC17" s="23"/>
      <c r="CLD17" s="23"/>
      <c r="CLE17" s="23"/>
      <c r="CLF17" s="23"/>
      <c r="CLG17" s="23"/>
      <c r="CLH17" s="23"/>
      <c r="CLI17" s="23"/>
      <c r="CLJ17" s="23"/>
      <c r="CLK17" s="23"/>
      <c r="CLL17" s="23"/>
      <c r="CLM17" s="23"/>
      <c r="CLN17" s="23"/>
      <c r="CLO17" s="23"/>
      <c r="CLP17" s="23"/>
      <c r="CLQ17" s="23"/>
      <c r="CLR17" s="23"/>
      <c r="CLS17" s="23"/>
      <c r="CLT17" s="23"/>
      <c r="CLU17" s="23"/>
      <c r="CLV17" s="23"/>
      <c r="CLW17" s="23"/>
      <c r="CLX17" s="23"/>
      <c r="CLY17" s="23"/>
      <c r="CLZ17" s="23"/>
      <c r="CMA17" s="23"/>
      <c r="CMB17" s="23"/>
      <c r="CMC17" s="23"/>
      <c r="CMD17" s="23"/>
      <c r="CME17" s="23"/>
      <c r="CMF17" s="23"/>
      <c r="CMG17" s="23"/>
      <c r="CMH17" s="23"/>
      <c r="CMI17" s="23"/>
      <c r="CMJ17" s="23"/>
      <c r="CMK17" s="23"/>
      <c r="CML17" s="23"/>
      <c r="CMM17" s="23"/>
      <c r="CMN17" s="23"/>
      <c r="CMO17" s="23"/>
      <c r="CMP17" s="23"/>
      <c r="CMQ17" s="23"/>
      <c r="CMR17" s="23"/>
      <c r="CMS17" s="23"/>
      <c r="CMT17" s="23"/>
      <c r="CMU17" s="23"/>
      <c r="CMV17" s="23"/>
      <c r="CMW17" s="23"/>
      <c r="CMX17" s="23"/>
      <c r="CMY17" s="23"/>
      <c r="CMZ17" s="23"/>
      <c r="CNA17" s="23"/>
      <c r="CNB17" s="23"/>
      <c r="CNC17" s="23"/>
      <c r="CND17" s="23"/>
      <c r="CNE17" s="23"/>
      <c r="CNF17" s="23"/>
      <c r="CNG17" s="23"/>
      <c r="CNH17" s="23"/>
      <c r="CNI17" s="23"/>
      <c r="CNJ17" s="23"/>
      <c r="CNK17" s="23"/>
      <c r="CNL17" s="23"/>
      <c r="CNM17" s="23"/>
      <c r="CNN17" s="23"/>
      <c r="CNO17" s="23"/>
      <c r="CNP17" s="23"/>
      <c r="CNQ17" s="23"/>
      <c r="CNR17" s="23"/>
      <c r="CNS17" s="23"/>
      <c r="CNT17" s="23"/>
      <c r="CNU17" s="23"/>
      <c r="CNV17" s="23"/>
      <c r="CNW17" s="23"/>
      <c r="CNX17" s="23"/>
      <c r="CNY17" s="23"/>
      <c r="CNZ17" s="23"/>
      <c r="COA17" s="23"/>
      <c r="COB17" s="23"/>
      <c r="COC17" s="23"/>
      <c r="COD17" s="23"/>
      <c r="COE17" s="23"/>
      <c r="COF17" s="23"/>
      <c r="COG17" s="23"/>
      <c r="COH17" s="23"/>
      <c r="COI17" s="23"/>
      <c r="COJ17" s="23"/>
      <c r="COK17" s="23"/>
      <c r="COL17" s="23"/>
      <c r="COM17" s="23"/>
      <c r="CON17" s="23"/>
      <c r="COO17" s="23"/>
      <c r="COP17" s="23"/>
      <c r="COQ17" s="23"/>
      <c r="COR17" s="23"/>
      <c r="COS17" s="23"/>
      <c r="COT17" s="23"/>
      <c r="COU17" s="23"/>
      <c r="COV17" s="23"/>
      <c r="COW17" s="23"/>
      <c r="COX17" s="23"/>
      <c r="COY17" s="23"/>
      <c r="COZ17" s="23"/>
      <c r="CPA17" s="23"/>
      <c r="CPB17" s="23"/>
      <c r="CPC17" s="23"/>
      <c r="CPD17" s="23"/>
      <c r="CPE17" s="23"/>
      <c r="CPF17" s="23"/>
      <c r="CPG17" s="23"/>
      <c r="CPH17" s="23"/>
      <c r="CPI17" s="23"/>
      <c r="CPJ17" s="23"/>
      <c r="CPK17" s="23"/>
      <c r="CPL17" s="23"/>
      <c r="CPM17" s="23"/>
      <c r="CPN17" s="23"/>
      <c r="CPO17" s="23"/>
      <c r="CPP17" s="23"/>
      <c r="CPQ17" s="23"/>
      <c r="CPR17" s="23"/>
      <c r="CPS17" s="23"/>
      <c r="CPT17" s="23"/>
      <c r="CPU17" s="23"/>
      <c r="CPV17" s="23"/>
      <c r="CPW17" s="23"/>
      <c r="CPX17" s="23"/>
      <c r="CPY17" s="23"/>
      <c r="CPZ17" s="23"/>
      <c r="CQA17" s="23"/>
      <c r="CQB17" s="23"/>
      <c r="CQC17" s="23"/>
      <c r="CQD17" s="23"/>
      <c r="CQE17" s="23"/>
      <c r="CQF17" s="23"/>
      <c r="CQG17" s="23"/>
      <c r="CQH17" s="23"/>
      <c r="CQI17" s="23"/>
      <c r="CQJ17" s="23"/>
      <c r="CQK17" s="23"/>
      <c r="CQL17" s="23"/>
      <c r="CQM17" s="23"/>
      <c r="CQN17" s="23"/>
      <c r="CQO17" s="23"/>
      <c r="CQP17" s="23"/>
      <c r="CQQ17" s="23"/>
      <c r="CQR17" s="23"/>
      <c r="CQS17" s="23"/>
      <c r="CQT17" s="23"/>
      <c r="CQU17" s="23"/>
      <c r="CQV17" s="23"/>
      <c r="CQW17" s="23"/>
      <c r="CQX17" s="23"/>
      <c r="CQY17" s="23"/>
      <c r="CQZ17" s="23"/>
      <c r="CRA17" s="23"/>
      <c r="CRB17" s="23"/>
      <c r="CRC17" s="23"/>
      <c r="CRD17" s="23"/>
      <c r="CRE17" s="23"/>
      <c r="CRF17" s="23"/>
      <c r="CRG17" s="23"/>
      <c r="CRH17" s="23"/>
      <c r="CRI17" s="23"/>
      <c r="CRJ17" s="23"/>
      <c r="CRK17" s="23"/>
      <c r="CRL17" s="23"/>
      <c r="CRM17" s="23"/>
      <c r="CRN17" s="23"/>
      <c r="CRO17" s="23"/>
      <c r="CRP17" s="23"/>
      <c r="CRQ17" s="23"/>
      <c r="CRR17" s="23"/>
      <c r="CRS17" s="23"/>
      <c r="CRT17" s="23"/>
      <c r="CRU17" s="23"/>
      <c r="CRV17" s="23"/>
      <c r="CRW17" s="23"/>
      <c r="CRX17" s="23"/>
      <c r="CRY17" s="23"/>
      <c r="CRZ17" s="23"/>
      <c r="CSA17" s="23"/>
      <c r="CSB17" s="23"/>
      <c r="CSC17" s="23"/>
      <c r="CSD17" s="23"/>
      <c r="CSE17" s="23"/>
      <c r="CSF17" s="23"/>
      <c r="CSG17" s="23"/>
      <c r="CSH17" s="23"/>
      <c r="CSI17" s="23"/>
      <c r="CSJ17" s="23"/>
      <c r="CSK17" s="23"/>
      <c r="CSL17" s="23"/>
      <c r="CSM17" s="23"/>
      <c r="CSN17" s="23"/>
      <c r="CSO17" s="23"/>
      <c r="CSP17" s="23"/>
      <c r="CSQ17" s="23"/>
      <c r="CSR17" s="23"/>
      <c r="CSS17" s="23"/>
      <c r="CST17" s="23"/>
      <c r="CSU17" s="23"/>
      <c r="CSV17" s="23"/>
      <c r="CSW17" s="23"/>
      <c r="CSX17" s="23"/>
      <c r="CSY17" s="23"/>
      <c r="CSZ17" s="23"/>
      <c r="CTA17" s="23"/>
      <c r="CTB17" s="23"/>
      <c r="CTC17" s="23"/>
      <c r="CTD17" s="23"/>
      <c r="CTE17" s="23"/>
      <c r="CTF17" s="23"/>
      <c r="CTG17" s="23"/>
      <c r="CTH17" s="23"/>
      <c r="CTI17" s="23"/>
      <c r="CTJ17" s="23"/>
      <c r="CTK17" s="23"/>
      <c r="CTL17" s="23"/>
      <c r="CTM17" s="23"/>
      <c r="CTN17" s="23"/>
      <c r="CTO17" s="23"/>
      <c r="CTP17" s="23"/>
      <c r="CTQ17" s="23"/>
      <c r="CTR17" s="23"/>
      <c r="CTS17" s="23"/>
      <c r="CTT17" s="23"/>
      <c r="CTU17" s="23"/>
      <c r="CTV17" s="23"/>
      <c r="CTW17" s="23"/>
      <c r="CTX17" s="23"/>
      <c r="CTY17" s="23"/>
      <c r="CTZ17" s="23"/>
      <c r="CUA17" s="23"/>
      <c r="CUB17" s="23"/>
      <c r="CUC17" s="23"/>
      <c r="CUD17" s="23"/>
      <c r="CUE17" s="23"/>
      <c r="CUF17" s="23"/>
      <c r="CUG17" s="23"/>
      <c r="CUH17" s="23"/>
      <c r="CUI17" s="23"/>
      <c r="CUJ17" s="23"/>
      <c r="CUK17" s="23"/>
      <c r="CUL17" s="23"/>
      <c r="CUM17" s="23"/>
      <c r="CUN17" s="23"/>
      <c r="CUO17" s="23"/>
      <c r="CUP17" s="23"/>
      <c r="CUQ17" s="23"/>
      <c r="CUR17" s="23"/>
      <c r="CUS17" s="23"/>
      <c r="CUT17" s="23"/>
      <c r="CUU17" s="23"/>
      <c r="CUV17" s="23"/>
      <c r="CUW17" s="23"/>
      <c r="CUX17" s="23"/>
      <c r="CUY17" s="23"/>
      <c r="CUZ17" s="23"/>
      <c r="CVA17" s="23"/>
      <c r="CVB17" s="23"/>
      <c r="CVC17" s="23"/>
      <c r="CVD17" s="23"/>
      <c r="CVE17" s="23"/>
      <c r="CVF17" s="23"/>
      <c r="CVG17" s="23"/>
      <c r="CVH17" s="23"/>
      <c r="CVI17" s="23"/>
      <c r="CVJ17" s="23"/>
      <c r="CVK17" s="23"/>
      <c r="CVL17" s="23"/>
      <c r="CVM17" s="23"/>
      <c r="CVN17" s="23"/>
      <c r="CVO17" s="23"/>
      <c r="CVP17" s="23"/>
      <c r="CVQ17" s="23"/>
      <c r="CVR17" s="23"/>
      <c r="CVS17" s="23"/>
      <c r="CVT17" s="23"/>
      <c r="CVU17" s="23"/>
      <c r="CVV17" s="23"/>
      <c r="CVW17" s="23"/>
      <c r="CVX17" s="23"/>
      <c r="CVY17" s="23"/>
      <c r="CVZ17" s="23"/>
      <c r="CWA17" s="23"/>
      <c r="CWB17" s="23"/>
      <c r="CWC17" s="23"/>
      <c r="CWD17" s="23"/>
      <c r="CWE17" s="23"/>
      <c r="CWF17" s="23"/>
      <c r="CWG17" s="23"/>
      <c r="CWH17" s="23"/>
      <c r="CWI17" s="23"/>
      <c r="CWJ17" s="23"/>
      <c r="CWK17" s="23"/>
      <c r="CWL17" s="23"/>
      <c r="CWM17" s="23"/>
      <c r="CWN17" s="23"/>
      <c r="CWO17" s="23"/>
      <c r="CWP17" s="23"/>
      <c r="CWQ17" s="23"/>
      <c r="CWR17" s="23"/>
      <c r="CWS17" s="23"/>
      <c r="CWT17" s="23"/>
      <c r="CWU17" s="23"/>
      <c r="CWV17" s="23"/>
      <c r="CWW17" s="23"/>
      <c r="CWX17" s="23"/>
      <c r="CWY17" s="23"/>
      <c r="CWZ17" s="23"/>
      <c r="CXA17" s="23"/>
      <c r="CXB17" s="23"/>
      <c r="CXC17" s="23"/>
      <c r="CXD17" s="23"/>
      <c r="CXE17" s="23"/>
      <c r="CXF17" s="23"/>
      <c r="CXG17" s="23"/>
      <c r="CXH17" s="23"/>
      <c r="CXI17" s="23"/>
      <c r="CXJ17" s="23"/>
      <c r="CXK17" s="23"/>
      <c r="CXL17" s="23"/>
      <c r="CXM17" s="23"/>
      <c r="CXN17" s="23"/>
      <c r="CXO17" s="23"/>
      <c r="CXP17" s="23"/>
      <c r="CXQ17" s="23"/>
      <c r="CXR17" s="23"/>
      <c r="CXS17" s="23"/>
      <c r="CXT17" s="23"/>
      <c r="CXU17" s="23"/>
      <c r="CXV17" s="23"/>
      <c r="CXW17" s="23"/>
      <c r="CXX17" s="23"/>
      <c r="CXY17" s="23"/>
      <c r="CXZ17" s="23"/>
      <c r="CYA17" s="23"/>
      <c r="CYB17" s="23"/>
      <c r="CYC17" s="23"/>
      <c r="CYD17" s="23"/>
      <c r="CYE17" s="23"/>
      <c r="CYF17" s="23"/>
      <c r="CYG17" s="23"/>
      <c r="CYH17" s="23"/>
      <c r="CYI17" s="23"/>
      <c r="CYJ17" s="23"/>
      <c r="CYK17" s="23"/>
      <c r="CYL17" s="23"/>
      <c r="CYM17" s="23"/>
      <c r="CYN17" s="23"/>
      <c r="CYO17" s="23"/>
      <c r="CYP17" s="23"/>
      <c r="CYQ17" s="23"/>
      <c r="CYR17" s="23"/>
      <c r="CYS17" s="23"/>
      <c r="CYT17" s="23"/>
      <c r="CYU17" s="23"/>
      <c r="CYV17" s="23"/>
      <c r="CYW17" s="23"/>
      <c r="CYX17" s="23"/>
      <c r="CYY17" s="23"/>
      <c r="CYZ17" s="23"/>
      <c r="CZA17" s="23"/>
      <c r="CZB17" s="23"/>
      <c r="CZC17" s="23"/>
      <c r="CZD17" s="23"/>
      <c r="CZE17" s="23"/>
      <c r="CZF17" s="23"/>
      <c r="CZG17" s="23"/>
      <c r="CZH17" s="23"/>
      <c r="CZI17" s="23"/>
      <c r="CZJ17" s="23"/>
      <c r="CZK17" s="23"/>
      <c r="CZL17" s="23"/>
      <c r="CZM17" s="23"/>
      <c r="CZN17" s="23"/>
      <c r="CZO17" s="23"/>
      <c r="CZP17" s="23"/>
      <c r="CZQ17" s="23"/>
      <c r="CZR17" s="23"/>
      <c r="CZS17" s="23"/>
      <c r="CZT17" s="23"/>
      <c r="CZU17" s="23"/>
      <c r="CZV17" s="23"/>
      <c r="CZW17" s="23"/>
      <c r="CZX17" s="23"/>
      <c r="CZY17" s="23"/>
      <c r="CZZ17" s="23"/>
      <c r="DAA17" s="23"/>
      <c r="DAB17" s="23"/>
      <c r="DAC17" s="23"/>
      <c r="DAD17" s="23"/>
      <c r="DAE17" s="23"/>
      <c r="DAF17" s="23"/>
      <c r="DAG17" s="23"/>
      <c r="DAH17" s="23"/>
      <c r="DAI17" s="23"/>
      <c r="DAJ17" s="23"/>
      <c r="DAK17" s="23"/>
      <c r="DAL17" s="23"/>
      <c r="DAM17" s="23"/>
      <c r="DAN17" s="23"/>
      <c r="DAO17" s="23"/>
      <c r="DAP17" s="23"/>
      <c r="DAQ17" s="23"/>
      <c r="DAR17" s="23"/>
      <c r="DAS17" s="23"/>
      <c r="DAT17" s="23"/>
      <c r="DAU17" s="23"/>
      <c r="DAV17" s="23"/>
      <c r="DAW17" s="23"/>
      <c r="DAX17" s="23"/>
      <c r="DAY17" s="23"/>
      <c r="DAZ17" s="23"/>
      <c r="DBA17" s="23"/>
      <c r="DBB17" s="23"/>
      <c r="DBC17" s="23"/>
      <c r="DBD17" s="23"/>
      <c r="DBE17" s="23"/>
      <c r="DBF17" s="23"/>
      <c r="DBG17" s="23"/>
      <c r="DBH17" s="23"/>
      <c r="DBI17" s="23"/>
      <c r="DBJ17" s="23"/>
      <c r="DBK17" s="23"/>
      <c r="DBL17" s="23"/>
      <c r="DBM17" s="23"/>
      <c r="DBN17" s="23"/>
      <c r="DBO17" s="23"/>
      <c r="DBP17" s="23"/>
      <c r="DBQ17" s="23"/>
      <c r="DBR17" s="23"/>
      <c r="DBS17" s="23"/>
      <c r="DBT17" s="23"/>
      <c r="DBU17" s="23"/>
      <c r="DBV17" s="23"/>
      <c r="DBW17" s="23"/>
      <c r="DBX17" s="23"/>
      <c r="DBY17" s="23"/>
      <c r="DBZ17" s="23"/>
      <c r="DCA17" s="23"/>
      <c r="DCB17" s="23"/>
      <c r="DCC17" s="23"/>
      <c r="DCD17" s="23"/>
      <c r="DCE17" s="23"/>
      <c r="DCF17" s="23"/>
      <c r="DCG17" s="23"/>
      <c r="DCH17" s="23"/>
      <c r="DCI17" s="23"/>
      <c r="DCJ17" s="23"/>
      <c r="DCK17" s="23"/>
      <c r="DCL17" s="23"/>
      <c r="DCM17" s="23"/>
      <c r="DCN17" s="23"/>
      <c r="DCO17" s="23"/>
      <c r="DCP17" s="23"/>
      <c r="DCQ17" s="23"/>
      <c r="DCR17" s="23"/>
      <c r="DCS17" s="23"/>
      <c r="DCT17" s="23"/>
      <c r="DCU17" s="23"/>
      <c r="DCV17" s="23"/>
      <c r="DCW17" s="23"/>
      <c r="DCX17" s="23"/>
      <c r="DCY17" s="23"/>
      <c r="DCZ17" s="23"/>
      <c r="DDA17" s="23"/>
      <c r="DDB17" s="23"/>
      <c r="DDC17" s="23"/>
      <c r="DDD17" s="23"/>
      <c r="DDE17" s="23"/>
      <c r="DDF17" s="23"/>
      <c r="DDG17" s="23"/>
      <c r="DDH17" s="23"/>
      <c r="DDI17" s="23"/>
      <c r="DDJ17" s="23"/>
      <c r="DDK17" s="23"/>
      <c r="DDL17" s="23"/>
      <c r="DDM17" s="23"/>
      <c r="DDN17" s="23"/>
      <c r="DDO17" s="23"/>
      <c r="DDP17" s="23"/>
      <c r="DDQ17" s="23"/>
      <c r="DDR17" s="23"/>
      <c r="DDS17" s="23"/>
      <c r="DDT17" s="23"/>
      <c r="DDU17" s="23"/>
      <c r="DDV17" s="23"/>
      <c r="DDW17" s="23"/>
      <c r="DDX17" s="23"/>
      <c r="DDY17" s="23"/>
      <c r="DDZ17" s="23"/>
      <c r="DEA17" s="23"/>
      <c r="DEB17" s="23"/>
      <c r="DEC17" s="23"/>
      <c r="DED17" s="23"/>
      <c r="DEE17" s="23"/>
      <c r="DEF17" s="23"/>
      <c r="DEG17" s="23"/>
      <c r="DEH17" s="23"/>
      <c r="DEI17" s="23"/>
      <c r="DEJ17" s="23"/>
      <c r="DEK17" s="23"/>
      <c r="DEL17" s="23"/>
      <c r="DEM17" s="23"/>
      <c r="DEN17" s="23"/>
      <c r="DEO17" s="23"/>
      <c r="DEP17" s="23"/>
      <c r="DEQ17" s="23"/>
      <c r="DER17" s="23"/>
      <c r="DES17" s="23"/>
      <c r="DET17" s="23"/>
      <c r="DEU17" s="23"/>
      <c r="DEV17" s="23"/>
      <c r="DEW17" s="23"/>
      <c r="DEX17" s="23"/>
      <c r="DEY17" s="23"/>
      <c r="DEZ17" s="23"/>
      <c r="DFA17" s="23"/>
      <c r="DFB17" s="23"/>
      <c r="DFC17" s="23"/>
      <c r="DFD17" s="23"/>
      <c r="DFE17" s="23"/>
      <c r="DFF17" s="23"/>
      <c r="DFG17" s="23"/>
      <c r="DFH17" s="23"/>
      <c r="DFI17" s="23"/>
      <c r="DFJ17" s="23"/>
      <c r="DFK17" s="23"/>
      <c r="DFL17" s="23"/>
      <c r="DFM17" s="23"/>
      <c r="DFN17" s="23"/>
      <c r="DFO17" s="23"/>
      <c r="DFP17" s="23"/>
      <c r="DFQ17" s="23"/>
      <c r="DFR17" s="23"/>
      <c r="DFS17" s="23"/>
      <c r="DFT17" s="23"/>
      <c r="DFU17" s="23"/>
      <c r="DFV17" s="23"/>
      <c r="DFW17" s="23"/>
      <c r="DFX17" s="23"/>
      <c r="DFY17" s="23"/>
      <c r="DFZ17" s="23"/>
      <c r="DGA17" s="23"/>
      <c r="DGB17" s="23"/>
      <c r="DGC17" s="23"/>
      <c r="DGD17" s="23"/>
      <c r="DGE17" s="23"/>
      <c r="DGF17" s="23"/>
      <c r="DGG17" s="23"/>
      <c r="DGH17" s="23"/>
      <c r="DGI17" s="23"/>
      <c r="DGJ17" s="23"/>
      <c r="DGK17" s="23"/>
      <c r="DGL17" s="23"/>
      <c r="DGM17" s="23"/>
      <c r="DGN17" s="23"/>
      <c r="DGO17" s="23"/>
      <c r="DGP17" s="23"/>
      <c r="DGQ17" s="23"/>
      <c r="DGR17" s="23"/>
      <c r="DGS17" s="23"/>
      <c r="DGT17" s="23"/>
      <c r="DGU17" s="23"/>
      <c r="DGV17" s="23"/>
      <c r="DGW17" s="23"/>
      <c r="DGX17" s="23"/>
      <c r="DGY17" s="23"/>
      <c r="DGZ17" s="23"/>
      <c r="DHA17" s="23"/>
      <c r="DHB17" s="23"/>
      <c r="DHC17" s="23"/>
      <c r="DHD17" s="23"/>
      <c r="DHE17" s="23"/>
      <c r="DHF17" s="23"/>
      <c r="DHG17" s="23"/>
      <c r="DHH17" s="23"/>
      <c r="DHI17" s="23"/>
      <c r="DHJ17" s="23"/>
      <c r="DHK17" s="23"/>
      <c r="DHL17" s="23"/>
      <c r="DHM17" s="23"/>
      <c r="DHN17" s="23"/>
      <c r="DHO17" s="23"/>
      <c r="DHP17" s="23"/>
      <c r="DHQ17" s="23"/>
      <c r="DHR17" s="23"/>
      <c r="DHS17" s="23"/>
      <c r="DHT17" s="23"/>
      <c r="DHU17" s="23"/>
      <c r="DHV17" s="23"/>
      <c r="DHW17" s="23"/>
      <c r="DHX17" s="23"/>
      <c r="DHY17" s="23"/>
      <c r="DHZ17" s="23"/>
      <c r="DIA17" s="23"/>
      <c r="DIB17" s="23"/>
      <c r="DIC17" s="23"/>
      <c r="DID17" s="23"/>
      <c r="DIE17" s="23"/>
      <c r="DIF17" s="23"/>
      <c r="DIG17" s="23"/>
      <c r="DIH17" s="23"/>
      <c r="DII17" s="23"/>
      <c r="DIJ17" s="23"/>
      <c r="DIK17" s="23"/>
      <c r="DIL17" s="23"/>
      <c r="DIM17" s="23"/>
      <c r="DIN17" s="23"/>
      <c r="DIO17" s="23"/>
      <c r="DIP17" s="23"/>
      <c r="DIQ17" s="23"/>
      <c r="DIR17" s="23"/>
      <c r="DIS17" s="23"/>
      <c r="DIT17" s="23"/>
      <c r="DIU17" s="23"/>
      <c r="DIV17" s="23"/>
      <c r="DIW17" s="23"/>
      <c r="DIX17" s="23"/>
      <c r="DIY17" s="23"/>
      <c r="DIZ17" s="23"/>
      <c r="DJA17" s="23"/>
      <c r="DJB17" s="23"/>
      <c r="DJC17" s="23"/>
      <c r="DJD17" s="23"/>
      <c r="DJE17" s="23"/>
      <c r="DJF17" s="23"/>
      <c r="DJG17" s="23"/>
      <c r="DJH17" s="23"/>
      <c r="DJI17" s="23"/>
      <c r="DJJ17" s="23"/>
      <c r="DJK17" s="23"/>
      <c r="DJL17" s="23"/>
      <c r="DJM17" s="23"/>
      <c r="DJN17" s="23"/>
      <c r="DJO17" s="23"/>
      <c r="DJP17" s="23"/>
      <c r="DJQ17" s="23"/>
      <c r="DJR17" s="23"/>
      <c r="DJS17" s="23"/>
      <c r="DJT17" s="23"/>
      <c r="DJU17" s="23"/>
      <c r="DJV17" s="23"/>
      <c r="DJW17" s="23"/>
      <c r="DJX17" s="23"/>
      <c r="DJY17" s="23"/>
      <c r="DJZ17" s="23"/>
      <c r="DKA17" s="23"/>
      <c r="DKB17" s="23"/>
      <c r="DKC17" s="23"/>
      <c r="DKD17" s="23"/>
      <c r="DKE17" s="23"/>
      <c r="DKF17" s="23"/>
      <c r="DKG17" s="23"/>
      <c r="DKH17" s="23"/>
      <c r="DKI17" s="23"/>
      <c r="DKJ17" s="23"/>
      <c r="DKK17" s="23"/>
      <c r="DKL17" s="23"/>
      <c r="DKM17" s="23"/>
      <c r="DKN17" s="23"/>
      <c r="DKO17" s="23"/>
      <c r="DKP17" s="23"/>
      <c r="DKQ17" s="23"/>
      <c r="DKR17" s="23"/>
      <c r="DKS17" s="23"/>
      <c r="DKT17" s="23"/>
      <c r="DKU17" s="23"/>
      <c r="DKV17" s="23"/>
      <c r="DKW17" s="23"/>
      <c r="DKX17" s="23"/>
      <c r="DKY17" s="23"/>
      <c r="DKZ17" s="23"/>
      <c r="DLA17" s="23"/>
      <c r="DLB17" s="23"/>
      <c r="DLC17" s="23"/>
      <c r="DLD17" s="23"/>
      <c r="DLE17" s="23"/>
      <c r="DLF17" s="23"/>
      <c r="DLG17" s="23"/>
      <c r="DLH17" s="23"/>
      <c r="DLI17" s="23"/>
      <c r="DLJ17" s="23"/>
      <c r="DLK17" s="23"/>
      <c r="DLL17" s="23"/>
      <c r="DLM17" s="23"/>
      <c r="DLN17" s="23"/>
      <c r="DLO17" s="23"/>
      <c r="DLP17" s="23"/>
      <c r="DLQ17" s="23"/>
      <c r="DLR17" s="23"/>
      <c r="DLS17" s="23"/>
      <c r="DLT17" s="23"/>
      <c r="DLU17" s="23"/>
      <c r="DLV17" s="23"/>
      <c r="DLW17" s="23"/>
      <c r="DLX17" s="23"/>
      <c r="DLY17" s="23"/>
      <c r="DLZ17" s="23"/>
      <c r="DMA17" s="23"/>
      <c r="DMB17" s="23"/>
      <c r="DMC17" s="23"/>
      <c r="DMD17" s="23"/>
      <c r="DME17" s="23"/>
      <c r="DMF17" s="23"/>
      <c r="DMG17" s="23"/>
      <c r="DMH17" s="23"/>
      <c r="DMI17" s="23"/>
      <c r="DMJ17" s="23"/>
      <c r="DMK17" s="23"/>
      <c r="DML17" s="23"/>
      <c r="DMM17" s="23"/>
      <c r="DMN17" s="23"/>
      <c r="DMO17" s="23"/>
      <c r="DMP17" s="23"/>
      <c r="DMQ17" s="23"/>
      <c r="DMR17" s="23"/>
      <c r="DMS17" s="23"/>
      <c r="DMT17" s="23"/>
      <c r="DMU17" s="23"/>
      <c r="DMV17" s="23"/>
      <c r="DMW17" s="23"/>
      <c r="DMX17" s="23"/>
      <c r="DMY17" s="23"/>
      <c r="DMZ17" s="23"/>
      <c r="DNA17" s="23"/>
      <c r="DNB17" s="23"/>
      <c r="DNC17" s="23"/>
      <c r="DND17" s="23"/>
      <c r="DNE17" s="23"/>
      <c r="DNF17" s="23"/>
      <c r="DNG17" s="23"/>
      <c r="DNH17" s="23"/>
      <c r="DNI17" s="23"/>
      <c r="DNJ17" s="23"/>
      <c r="DNK17" s="23"/>
      <c r="DNL17" s="23"/>
      <c r="DNM17" s="23"/>
      <c r="DNN17" s="23"/>
      <c r="DNO17" s="23"/>
      <c r="DNP17" s="23"/>
      <c r="DNQ17" s="23"/>
      <c r="DNR17" s="23"/>
      <c r="DNS17" s="23"/>
      <c r="DNT17" s="23"/>
      <c r="DNU17" s="23"/>
      <c r="DNV17" s="23"/>
      <c r="DNW17" s="23"/>
      <c r="DNX17" s="23"/>
      <c r="DNY17" s="23"/>
      <c r="DNZ17" s="23"/>
      <c r="DOA17" s="23"/>
      <c r="DOB17" s="23"/>
      <c r="DOC17" s="23"/>
      <c r="DOD17" s="23"/>
      <c r="DOE17" s="23"/>
      <c r="DOF17" s="23"/>
      <c r="DOG17" s="23"/>
      <c r="DOH17" s="23"/>
      <c r="DOI17" s="23"/>
      <c r="DOJ17" s="23"/>
      <c r="DOK17" s="23"/>
      <c r="DOL17" s="23"/>
      <c r="DOM17" s="23"/>
      <c r="DON17" s="23"/>
      <c r="DOO17" s="23"/>
      <c r="DOP17" s="23"/>
      <c r="DOQ17" s="23"/>
      <c r="DOR17" s="23"/>
      <c r="DOS17" s="23"/>
      <c r="DOT17" s="23"/>
      <c r="DOU17" s="23"/>
      <c r="DOV17" s="23"/>
      <c r="DOW17" s="23"/>
      <c r="DOX17" s="23"/>
      <c r="DOY17" s="23"/>
      <c r="DOZ17" s="23"/>
      <c r="DPA17" s="23"/>
      <c r="DPB17" s="23"/>
      <c r="DPC17" s="23"/>
      <c r="DPD17" s="23"/>
      <c r="DPE17" s="23"/>
      <c r="DPF17" s="23"/>
      <c r="DPG17" s="23"/>
      <c r="DPH17" s="23"/>
      <c r="DPI17" s="23"/>
      <c r="DPJ17" s="23"/>
      <c r="DPK17" s="23"/>
      <c r="DPL17" s="23"/>
      <c r="DPM17" s="23"/>
      <c r="DPN17" s="23"/>
      <c r="DPO17" s="23"/>
      <c r="DPP17" s="23"/>
      <c r="DPQ17" s="23"/>
      <c r="DPR17" s="23"/>
      <c r="DPS17" s="23"/>
      <c r="DPT17" s="23"/>
      <c r="DPU17" s="23"/>
      <c r="DPV17" s="23"/>
      <c r="DPW17" s="23"/>
      <c r="DPX17" s="23"/>
      <c r="DPY17" s="23"/>
      <c r="DPZ17" s="23"/>
      <c r="DQA17" s="23"/>
      <c r="DQB17" s="23"/>
      <c r="DQC17" s="23"/>
      <c r="DQD17" s="23"/>
      <c r="DQE17" s="23"/>
      <c r="DQF17" s="23"/>
      <c r="DQG17" s="23"/>
      <c r="DQH17" s="23"/>
      <c r="DQI17" s="23"/>
      <c r="DQJ17" s="23"/>
      <c r="DQK17" s="23"/>
      <c r="DQL17" s="23"/>
      <c r="DQM17" s="23"/>
      <c r="DQN17" s="23"/>
      <c r="DQO17" s="23"/>
      <c r="DQP17" s="23"/>
      <c r="DQQ17" s="23"/>
      <c r="DQR17" s="23"/>
      <c r="DQS17" s="23"/>
      <c r="DQT17" s="23"/>
      <c r="DQU17" s="23"/>
      <c r="DQV17" s="23"/>
      <c r="DQW17" s="23"/>
      <c r="DQX17" s="23"/>
      <c r="DQY17" s="23"/>
      <c r="DQZ17" s="23"/>
      <c r="DRA17" s="23"/>
      <c r="DRB17" s="23"/>
      <c r="DRC17" s="23"/>
      <c r="DRD17" s="23"/>
      <c r="DRE17" s="23"/>
      <c r="DRF17" s="23"/>
      <c r="DRG17" s="23"/>
      <c r="DRH17" s="23"/>
      <c r="DRI17" s="23"/>
      <c r="DRJ17" s="23"/>
      <c r="DRK17" s="23"/>
      <c r="DRL17" s="23"/>
      <c r="DRM17" s="23"/>
      <c r="DRN17" s="23"/>
      <c r="DRO17" s="23"/>
      <c r="DRP17" s="23"/>
      <c r="DRQ17" s="23"/>
      <c r="DRR17" s="23"/>
      <c r="DRS17" s="23"/>
      <c r="DRT17" s="23"/>
      <c r="DRU17" s="23"/>
      <c r="DRV17" s="23"/>
      <c r="DRW17" s="23"/>
      <c r="DRX17" s="23"/>
      <c r="DRY17" s="23"/>
      <c r="DRZ17" s="23"/>
      <c r="DSA17" s="23"/>
      <c r="DSB17" s="23"/>
      <c r="DSC17" s="23"/>
      <c r="DSD17" s="23"/>
      <c r="DSE17" s="23"/>
      <c r="DSF17" s="23"/>
      <c r="DSG17" s="23"/>
      <c r="DSH17" s="23"/>
      <c r="DSI17" s="23"/>
      <c r="DSJ17" s="23"/>
      <c r="DSK17" s="23"/>
      <c r="DSL17" s="23"/>
      <c r="DSM17" s="23"/>
      <c r="DSN17" s="23"/>
      <c r="DSO17" s="23"/>
      <c r="DSP17" s="23"/>
      <c r="DSQ17" s="23"/>
      <c r="DSR17" s="23"/>
      <c r="DSS17" s="23"/>
      <c r="DST17" s="23"/>
      <c r="DSU17" s="23"/>
      <c r="DSV17" s="23"/>
      <c r="DSW17" s="23"/>
      <c r="DSX17" s="23"/>
      <c r="DSY17" s="23"/>
      <c r="DSZ17" s="23"/>
      <c r="DTA17" s="23"/>
      <c r="DTB17" s="23"/>
      <c r="DTC17" s="23"/>
      <c r="DTD17" s="23"/>
      <c r="DTE17" s="23"/>
      <c r="DTF17" s="23"/>
      <c r="DTG17" s="23"/>
      <c r="DTH17" s="23"/>
      <c r="DTI17" s="23"/>
      <c r="DTJ17" s="23"/>
      <c r="DTK17" s="23"/>
      <c r="DTL17" s="23"/>
      <c r="DTM17" s="23"/>
      <c r="DTN17" s="23"/>
      <c r="DTO17" s="23"/>
      <c r="DTP17" s="23"/>
      <c r="DTQ17" s="23"/>
      <c r="DTR17" s="23"/>
      <c r="DTS17" s="23"/>
      <c r="DTT17" s="23"/>
      <c r="DTU17" s="23"/>
      <c r="DTV17" s="23"/>
      <c r="DTW17" s="23"/>
      <c r="DTX17" s="23"/>
      <c r="DTY17" s="23"/>
      <c r="DTZ17" s="23"/>
      <c r="DUA17" s="23"/>
      <c r="DUB17" s="23"/>
      <c r="DUC17" s="23"/>
      <c r="DUD17" s="23"/>
      <c r="DUE17" s="23"/>
      <c r="DUF17" s="23"/>
      <c r="DUG17" s="23"/>
      <c r="DUH17" s="23"/>
      <c r="DUI17" s="23"/>
      <c r="DUJ17" s="23"/>
      <c r="DUK17" s="23"/>
      <c r="DUL17" s="23"/>
      <c r="DUM17" s="23"/>
      <c r="DUN17" s="23"/>
      <c r="DUO17" s="23"/>
      <c r="DUP17" s="23"/>
      <c r="DUQ17" s="23"/>
      <c r="DUR17" s="23"/>
      <c r="DUS17" s="23"/>
      <c r="DUT17" s="23"/>
      <c r="DUU17" s="23"/>
      <c r="DUV17" s="23"/>
      <c r="DUW17" s="23"/>
      <c r="DUX17" s="23"/>
      <c r="DUY17" s="23"/>
      <c r="DUZ17" s="23"/>
      <c r="DVA17" s="23"/>
      <c r="DVB17" s="23"/>
      <c r="DVC17" s="23"/>
      <c r="DVD17" s="23"/>
      <c r="DVE17" s="23"/>
      <c r="DVF17" s="23"/>
      <c r="DVG17" s="23"/>
      <c r="DVH17" s="23"/>
      <c r="DVI17" s="23"/>
      <c r="DVJ17" s="23"/>
      <c r="DVK17" s="23"/>
      <c r="DVL17" s="23"/>
      <c r="DVM17" s="23"/>
      <c r="DVN17" s="23"/>
      <c r="DVO17" s="23"/>
      <c r="DVP17" s="23"/>
      <c r="DVQ17" s="23"/>
      <c r="DVR17" s="23"/>
      <c r="DVS17" s="23"/>
      <c r="DVT17" s="23"/>
      <c r="DVU17" s="23"/>
      <c r="DVV17" s="23"/>
      <c r="DVW17" s="23"/>
      <c r="DVX17" s="23"/>
      <c r="DVY17" s="23"/>
      <c r="DVZ17" s="23"/>
      <c r="DWA17" s="23"/>
      <c r="DWB17" s="23"/>
      <c r="DWC17" s="23"/>
      <c r="DWD17" s="23"/>
      <c r="DWE17" s="23"/>
      <c r="DWF17" s="23"/>
      <c r="DWG17" s="23"/>
      <c r="DWH17" s="23"/>
      <c r="DWI17" s="23"/>
      <c r="DWJ17" s="23"/>
      <c r="DWK17" s="23"/>
      <c r="DWL17" s="23"/>
      <c r="DWM17" s="23"/>
      <c r="DWN17" s="23"/>
      <c r="DWO17" s="23"/>
      <c r="DWP17" s="23"/>
      <c r="DWQ17" s="23"/>
      <c r="DWR17" s="23"/>
      <c r="DWS17" s="23"/>
      <c r="DWT17" s="23"/>
      <c r="DWU17" s="23"/>
      <c r="DWV17" s="23"/>
      <c r="DWW17" s="23"/>
      <c r="DWX17" s="23"/>
      <c r="DWY17" s="23"/>
      <c r="DWZ17" s="23"/>
      <c r="DXA17" s="23"/>
      <c r="DXB17" s="23"/>
      <c r="DXC17" s="23"/>
      <c r="DXD17" s="23"/>
      <c r="DXE17" s="23"/>
      <c r="DXF17" s="23"/>
      <c r="DXG17" s="23"/>
      <c r="DXH17" s="23"/>
      <c r="DXI17" s="23"/>
      <c r="DXJ17" s="23"/>
      <c r="DXK17" s="23"/>
      <c r="DXL17" s="23"/>
      <c r="DXM17" s="23"/>
      <c r="DXN17" s="23"/>
      <c r="DXO17" s="23"/>
      <c r="DXP17" s="23"/>
      <c r="DXQ17" s="23"/>
      <c r="DXR17" s="23"/>
      <c r="DXS17" s="23"/>
      <c r="DXT17" s="23"/>
      <c r="DXU17" s="23"/>
      <c r="DXV17" s="23"/>
      <c r="DXW17" s="23"/>
      <c r="DXX17" s="23"/>
      <c r="DXY17" s="23"/>
      <c r="DXZ17" s="23"/>
      <c r="DYA17" s="23"/>
      <c r="DYB17" s="23"/>
      <c r="DYC17" s="23"/>
      <c r="DYD17" s="23"/>
      <c r="DYE17" s="23"/>
      <c r="DYF17" s="23"/>
      <c r="DYG17" s="23"/>
      <c r="DYH17" s="23"/>
      <c r="DYI17" s="23"/>
      <c r="DYJ17" s="23"/>
      <c r="DYK17" s="23"/>
      <c r="DYL17" s="23"/>
      <c r="DYM17" s="23"/>
      <c r="DYN17" s="23"/>
      <c r="DYO17" s="23"/>
      <c r="DYP17" s="23"/>
      <c r="DYQ17" s="23"/>
      <c r="DYR17" s="23"/>
      <c r="DYS17" s="23"/>
      <c r="DYT17" s="23"/>
      <c r="DYU17" s="23"/>
      <c r="DYV17" s="23"/>
      <c r="DYW17" s="23"/>
      <c r="DYX17" s="23"/>
      <c r="DYY17" s="23"/>
      <c r="DYZ17" s="23"/>
      <c r="DZA17" s="23"/>
      <c r="DZB17" s="23"/>
      <c r="DZC17" s="23"/>
      <c r="DZD17" s="23"/>
      <c r="DZE17" s="23"/>
      <c r="DZF17" s="23"/>
      <c r="DZG17" s="23"/>
      <c r="DZH17" s="23"/>
      <c r="DZI17" s="23"/>
      <c r="DZJ17" s="23"/>
      <c r="DZK17" s="23"/>
      <c r="DZL17" s="23"/>
      <c r="DZM17" s="23"/>
      <c r="DZN17" s="23"/>
      <c r="DZO17" s="23"/>
      <c r="DZP17" s="23"/>
      <c r="DZQ17" s="23"/>
      <c r="DZR17" s="23"/>
      <c r="DZS17" s="23"/>
      <c r="DZT17" s="23"/>
      <c r="DZU17" s="23"/>
      <c r="DZV17" s="23"/>
      <c r="DZW17" s="23"/>
      <c r="DZX17" s="23"/>
      <c r="DZY17" s="23"/>
      <c r="DZZ17" s="23"/>
      <c r="EAA17" s="23"/>
      <c r="EAB17" s="23"/>
      <c r="EAC17" s="23"/>
      <c r="EAD17" s="23"/>
      <c r="EAE17" s="23"/>
      <c r="EAF17" s="23"/>
      <c r="EAG17" s="23"/>
      <c r="EAH17" s="23"/>
      <c r="EAI17" s="23"/>
      <c r="EAJ17" s="23"/>
      <c r="EAK17" s="23"/>
      <c r="EAL17" s="23"/>
      <c r="EAM17" s="23"/>
      <c r="EAN17" s="23"/>
      <c r="EAO17" s="23"/>
      <c r="EAP17" s="23"/>
      <c r="EAQ17" s="23"/>
      <c r="EAR17" s="23"/>
      <c r="EAS17" s="23"/>
      <c r="EAT17" s="23"/>
      <c r="EAU17" s="23"/>
      <c r="EAV17" s="23"/>
      <c r="EAW17" s="23"/>
      <c r="EAX17" s="23"/>
      <c r="EAY17" s="23"/>
      <c r="EAZ17" s="23"/>
      <c r="EBA17" s="23"/>
      <c r="EBB17" s="23"/>
      <c r="EBC17" s="23"/>
      <c r="EBD17" s="23"/>
      <c r="EBE17" s="23"/>
      <c r="EBF17" s="23"/>
      <c r="EBG17" s="23"/>
      <c r="EBH17" s="23"/>
      <c r="EBI17" s="23"/>
      <c r="EBJ17" s="23"/>
      <c r="EBK17" s="23"/>
      <c r="EBL17" s="23"/>
      <c r="EBM17" s="23"/>
      <c r="EBN17" s="23"/>
      <c r="EBO17" s="23"/>
      <c r="EBP17" s="23"/>
      <c r="EBQ17" s="23"/>
      <c r="EBR17" s="23"/>
      <c r="EBS17" s="23"/>
      <c r="EBT17" s="23"/>
      <c r="EBU17" s="23"/>
      <c r="EBV17" s="23"/>
      <c r="EBW17" s="23"/>
      <c r="EBX17" s="23"/>
      <c r="EBY17" s="23"/>
      <c r="EBZ17" s="23"/>
      <c r="ECA17" s="23"/>
      <c r="ECB17" s="23"/>
      <c r="ECC17" s="23"/>
      <c r="ECD17" s="23"/>
      <c r="ECE17" s="23"/>
      <c r="ECF17" s="23"/>
      <c r="ECG17" s="23"/>
      <c r="ECH17" s="23"/>
      <c r="ECI17" s="23"/>
      <c r="ECJ17" s="23"/>
      <c r="ECK17" s="23"/>
      <c r="ECL17" s="23"/>
      <c r="ECM17" s="23"/>
      <c r="ECN17" s="23"/>
      <c r="ECO17" s="23"/>
      <c r="ECP17" s="23"/>
      <c r="ECQ17" s="23"/>
      <c r="ECR17" s="23"/>
      <c r="ECS17" s="23"/>
      <c r="ECT17" s="23"/>
      <c r="ECU17" s="23"/>
      <c r="ECV17" s="23"/>
      <c r="ECW17" s="23"/>
      <c r="ECX17" s="23"/>
      <c r="ECY17" s="23"/>
      <c r="ECZ17" s="23"/>
      <c r="EDA17" s="23"/>
      <c r="EDB17" s="23"/>
      <c r="EDC17" s="23"/>
      <c r="EDD17" s="23"/>
      <c r="EDE17" s="23"/>
      <c r="EDF17" s="23"/>
      <c r="EDG17" s="23"/>
      <c r="EDH17" s="23"/>
      <c r="EDI17" s="23"/>
      <c r="EDJ17" s="23"/>
      <c r="EDK17" s="23"/>
      <c r="EDL17" s="23"/>
      <c r="EDM17" s="23"/>
      <c r="EDN17" s="23"/>
      <c r="EDO17" s="23"/>
      <c r="EDP17" s="23"/>
      <c r="EDQ17" s="23"/>
      <c r="EDR17" s="23"/>
      <c r="EDS17" s="23"/>
      <c r="EDT17" s="23"/>
      <c r="EDU17" s="23"/>
      <c r="EDV17" s="23"/>
      <c r="EDW17" s="23"/>
      <c r="EDX17" s="23"/>
      <c r="EDY17" s="23"/>
      <c r="EDZ17" s="23"/>
      <c r="EEA17" s="23"/>
      <c r="EEB17" s="23"/>
      <c r="EEC17" s="23"/>
      <c r="EED17" s="23"/>
      <c r="EEE17" s="23"/>
      <c r="EEF17" s="23"/>
      <c r="EEG17" s="23"/>
      <c r="EEH17" s="23"/>
      <c r="EEI17" s="23"/>
      <c r="EEJ17" s="23"/>
      <c r="EEK17" s="23"/>
      <c r="EEL17" s="23"/>
      <c r="EEM17" s="23"/>
      <c r="EEN17" s="23"/>
      <c r="EEO17" s="23"/>
      <c r="EEP17" s="23"/>
      <c r="EEQ17" s="23"/>
      <c r="EER17" s="23"/>
      <c r="EES17" s="23"/>
      <c r="EET17" s="23"/>
      <c r="EEU17" s="23"/>
      <c r="EEV17" s="23"/>
      <c r="EEW17" s="23"/>
      <c r="EEX17" s="23"/>
      <c r="EEY17" s="23"/>
      <c r="EEZ17" s="23"/>
      <c r="EFA17" s="23"/>
      <c r="EFB17" s="23"/>
      <c r="EFC17" s="23"/>
      <c r="EFD17" s="23"/>
      <c r="EFE17" s="23"/>
      <c r="EFF17" s="23"/>
      <c r="EFG17" s="23"/>
      <c r="EFH17" s="23"/>
      <c r="EFI17" s="23"/>
      <c r="EFJ17" s="23"/>
      <c r="EFK17" s="23"/>
      <c r="EFL17" s="23"/>
      <c r="EFM17" s="23"/>
      <c r="EFN17" s="23"/>
      <c r="EFO17" s="23"/>
      <c r="EFP17" s="23"/>
      <c r="EFQ17" s="23"/>
      <c r="EFR17" s="23"/>
      <c r="EFS17" s="23"/>
      <c r="EFT17" s="23"/>
      <c r="EFU17" s="23"/>
      <c r="EFV17" s="23"/>
      <c r="EFW17" s="23"/>
      <c r="EFX17" s="23"/>
      <c r="EFY17" s="23"/>
      <c r="EFZ17" s="23"/>
      <c r="EGA17" s="23"/>
      <c r="EGB17" s="23"/>
      <c r="EGC17" s="23"/>
      <c r="EGD17" s="23"/>
      <c r="EGE17" s="23"/>
      <c r="EGF17" s="23"/>
      <c r="EGG17" s="23"/>
      <c r="EGH17" s="23"/>
      <c r="EGI17" s="23"/>
      <c r="EGJ17" s="23"/>
      <c r="EGK17" s="23"/>
      <c r="EGL17" s="23"/>
      <c r="EGM17" s="23"/>
      <c r="EGN17" s="23"/>
      <c r="EGO17" s="23"/>
      <c r="EGP17" s="23"/>
      <c r="EGQ17" s="23"/>
      <c r="EGR17" s="23"/>
      <c r="EGS17" s="23"/>
      <c r="EGT17" s="23"/>
      <c r="EGU17" s="23"/>
      <c r="EGV17" s="23"/>
      <c r="EGW17" s="23"/>
      <c r="EGX17" s="23"/>
      <c r="EGY17" s="23"/>
      <c r="EGZ17" s="23"/>
      <c r="EHA17" s="23"/>
      <c r="EHB17" s="23"/>
      <c r="EHC17" s="23"/>
      <c r="EHD17" s="23"/>
      <c r="EHE17" s="23"/>
      <c r="EHF17" s="23"/>
      <c r="EHG17" s="23"/>
      <c r="EHH17" s="23"/>
      <c r="EHI17" s="23"/>
      <c r="EHJ17" s="23"/>
      <c r="EHK17" s="23"/>
      <c r="EHL17" s="23"/>
      <c r="EHM17" s="23"/>
      <c r="EHN17" s="23"/>
      <c r="EHO17" s="23"/>
      <c r="EHP17" s="23"/>
      <c r="EHQ17" s="23"/>
      <c r="EHR17" s="23"/>
      <c r="EHS17" s="23"/>
      <c r="EHT17" s="23"/>
      <c r="EHU17" s="23"/>
      <c r="EHV17" s="23"/>
      <c r="EHW17" s="23"/>
      <c r="EHX17" s="23"/>
      <c r="EHY17" s="23"/>
      <c r="EHZ17" s="23"/>
      <c r="EIA17" s="23"/>
      <c r="EIB17" s="23"/>
      <c r="EIC17" s="23"/>
      <c r="EID17" s="23"/>
      <c r="EIE17" s="23"/>
      <c r="EIF17" s="23"/>
      <c r="EIG17" s="23"/>
      <c r="EIH17" s="23"/>
      <c r="EII17" s="23"/>
      <c r="EIJ17" s="23"/>
      <c r="EIK17" s="23"/>
      <c r="EIL17" s="23"/>
      <c r="EIM17" s="23"/>
      <c r="EIN17" s="23"/>
      <c r="EIO17" s="23"/>
      <c r="EIP17" s="23"/>
      <c r="EIQ17" s="23"/>
      <c r="EIR17" s="23"/>
      <c r="EIS17" s="23"/>
      <c r="EIT17" s="23"/>
      <c r="EIU17" s="23"/>
      <c r="EIV17" s="23"/>
      <c r="EIW17" s="23"/>
      <c r="EIX17" s="23"/>
      <c r="EIY17" s="23"/>
      <c r="EIZ17" s="23"/>
      <c r="EJA17" s="23"/>
      <c r="EJB17" s="23"/>
      <c r="EJC17" s="23"/>
      <c r="EJD17" s="23"/>
      <c r="EJE17" s="23"/>
      <c r="EJF17" s="23"/>
      <c r="EJG17" s="23"/>
      <c r="EJH17" s="23"/>
      <c r="EJI17" s="23"/>
      <c r="EJJ17" s="23"/>
      <c r="EJK17" s="23"/>
      <c r="EJL17" s="23"/>
      <c r="EJM17" s="23"/>
      <c r="EJN17" s="23"/>
      <c r="EJO17" s="23"/>
      <c r="EJP17" s="23"/>
      <c r="EJQ17" s="23"/>
      <c r="EJR17" s="23"/>
      <c r="EJS17" s="23"/>
      <c r="EJT17" s="23"/>
      <c r="EJU17" s="23"/>
      <c r="EJV17" s="23"/>
      <c r="EJW17" s="23"/>
      <c r="EJX17" s="23"/>
      <c r="EJY17" s="23"/>
      <c r="EJZ17" s="23"/>
      <c r="EKA17" s="23"/>
      <c r="EKB17" s="23"/>
      <c r="EKC17" s="23"/>
      <c r="EKD17" s="23"/>
      <c r="EKE17" s="23"/>
      <c r="EKF17" s="23"/>
      <c r="EKG17" s="23"/>
      <c r="EKH17" s="23"/>
      <c r="EKI17" s="23"/>
      <c r="EKJ17" s="23"/>
      <c r="EKK17" s="23"/>
      <c r="EKL17" s="23"/>
      <c r="EKM17" s="23"/>
      <c r="EKN17" s="23"/>
      <c r="EKO17" s="23"/>
      <c r="EKP17" s="23"/>
      <c r="EKQ17" s="23"/>
      <c r="EKR17" s="23"/>
      <c r="EKS17" s="23"/>
      <c r="EKT17" s="23"/>
      <c r="EKU17" s="23"/>
      <c r="EKV17" s="23"/>
      <c r="EKW17" s="23"/>
      <c r="EKX17" s="23"/>
      <c r="EKY17" s="23"/>
      <c r="EKZ17" s="23"/>
      <c r="ELA17" s="23"/>
      <c r="ELB17" s="23"/>
      <c r="ELC17" s="23"/>
      <c r="ELD17" s="23"/>
      <c r="ELE17" s="23"/>
      <c r="ELF17" s="23"/>
      <c r="ELG17" s="23"/>
      <c r="ELH17" s="23"/>
      <c r="ELI17" s="23"/>
      <c r="ELJ17" s="23"/>
      <c r="ELK17" s="23"/>
      <c r="ELL17" s="23"/>
      <c r="ELM17" s="23"/>
      <c r="ELN17" s="23"/>
      <c r="ELO17" s="23"/>
      <c r="ELP17" s="23"/>
      <c r="ELQ17" s="23"/>
      <c r="ELR17" s="23"/>
      <c r="ELS17" s="23"/>
      <c r="ELT17" s="23"/>
      <c r="ELU17" s="23"/>
      <c r="ELV17" s="23"/>
      <c r="ELW17" s="23"/>
      <c r="ELX17" s="23"/>
      <c r="ELY17" s="23"/>
      <c r="ELZ17" s="23"/>
      <c r="EMA17" s="23"/>
      <c r="EMB17" s="23"/>
      <c r="EMC17" s="23"/>
      <c r="EMD17" s="23"/>
      <c r="EME17" s="23"/>
      <c r="EMF17" s="23"/>
      <c r="EMG17" s="23"/>
      <c r="EMH17" s="23"/>
      <c r="EMI17" s="23"/>
      <c r="EMJ17" s="23"/>
      <c r="EMK17" s="23"/>
      <c r="EML17" s="23"/>
      <c r="EMM17" s="23"/>
      <c r="EMN17" s="23"/>
      <c r="EMO17" s="23"/>
      <c r="EMP17" s="23"/>
      <c r="EMQ17" s="23"/>
      <c r="EMR17" s="23"/>
      <c r="EMS17" s="23"/>
      <c r="EMT17" s="23"/>
      <c r="EMU17" s="23"/>
      <c r="EMV17" s="23"/>
      <c r="EMW17" s="23"/>
      <c r="EMX17" s="23"/>
      <c r="EMY17" s="23"/>
      <c r="EMZ17" s="23"/>
      <c r="ENA17" s="23"/>
      <c r="ENB17" s="23"/>
      <c r="ENC17" s="23"/>
      <c r="END17" s="23"/>
      <c r="ENE17" s="23"/>
      <c r="ENF17" s="23"/>
      <c r="ENG17" s="23"/>
      <c r="ENH17" s="23"/>
      <c r="ENI17" s="23"/>
      <c r="ENJ17" s="23"/>
      <c r="ENK17" s="23"/>
      <c r="ENL17" s="23"/>
      <c r="ENM17" s="23"/>
      <c r="ENN17" s="23"/>
      <c r="ENO17" s="23"/>
      <c r="ENP17" s="23"/>
      <c r="ENQ17" s="23"/>
      <c r="ENR17" s="23"/>
      <c r="ENS17" s="23"/>
      <c r="ENT17" s="23"/>
      <c r="ENU17" s="23"/>
      <c r="ENV17" s="23"/>
      <c r="ENW17" s="23"/>
      <c r="ENX17" s="23"/>
      <c r="ENY17" s="23"/>
      <c r="ENZ17" s="23"/>
      <c r="EOA17" s="23"/>
      <c r="EOB17" s="23"/>
      <c r="EOC17" s="23"/>
      <c r="EOD17" s="23"/>
      <c r="EOE17" s="23"/>
      <c r="EOF17" s="23"/>
      <c r="EOG17" s="23"/>
      <c r="EOH17" s="23"/>
      <c r="EOI17" s="23"/>
      <c r="EOJ17" s="23"/>
      <c r="EOK17" s="23"/>
      <c r="EOL17" s="23"/>
      <c r="EOM17" s="23"/>
      <c r="EON17" s="23"/>
      <c r="EOO17" s="23"/>
      <c r="EOP17" s="23"/>
      <c r="EOQ17" s="23"/>
      <c r="EOR17" s="23"/>
      <c r="EOS17" s="23"/>
      <c r="EOT17" s="23"/>
      <c r="EOU17" s="23"/>
      <c r="EOV17" s="23"/>
      <c r="EOW17" s="23"/>
      <c r="EOX17" s="23"/>
      <c r="EOY17" s="23"/>
      <c r="EOZ17" s="23"/>
      <c r="EPA17" s="23"/>
      <c r="EPB17" s="23"/>
      <c r="EPC17" s="23"/>
      <c r="EPD17" s="23"/>
      <c r="EPE17" s="23"/>
      <c r="EPF17" s="23"/>
      <c r="EPG17" s="23"/>
      <c r="EPH17" s="23"/>
      <c r="EPI17" s="23"/>
      <c r="EPJ17" s="23"/>
      <c r="EPK17" s="23"/>
      <c r="EPL17" s="23"/>
      <c r="EPM17" s="23"/>
      <c r="EPN17" s="23"/>
      <c r="EPO17" s="23"/>
      <c r="EPP17" s="23"/>
      <c r="EPQ17" s="23"/>
      <c r="EPR17" s="23"/>
      <c r="EPS17" s="23"/>
      <c r="EPT17" s="23"/>
      <c r="EPU17" s="23"/>
      <c r="EPV17" s="23"/>
      <c r="EPW17" s="23"/>
      <c r="EPX17" s="23"/>
      <c r="EPY17" s="23"/>
      <c r="EPZ17" s="23"/>
      <c r="EQA17" s="23"/>
      <c r="EQB17" s="23"/>
      <c r="EQC17" s="23"/>
      <c r="EQD17" s="23"/>
      <c r="EQE17" s="23"/>
      <c r="EQF17" s="23"/>
      <c r="EQG17" s="23"/>
      <c r="EQH17" s="23"/>
      <c r="EQI17" s="23"/>
      <c r="EQJ17" s="23"/>
      <c r="EQK17" s="23"/>
      <c r="EQL17" s="23"/>
      <c r="EQM17" s="23"/>
      <c r="EQN17" s="23"/>
      <c r="EQO17" s="23"/>
      <c r="EQP17" s="23"/>
      <c r="EQQ17" s="23"/>
      <c r="EQR17" s="23"/>
      <c r="EQS17" s="23"/>
      <c r="EQT17" s="23"/>
      <c r="EQU17" s="23"/>
      <c r="EQV17" s="23"/>
      <c r="EQW17" s="23"/>
      <c r="EQX17" s="23"/>
      <c r="EQY17" s="23"/>
      <c r="EQZ17" s="23"/>
      <c r="ERA17" s="23"/>
      <c r="ERB17" s="23"/>
      <c r="ERC17" s="23"/>
      <c r="ERD17" s="23"/>
      <c r="ERE17" s="23"/>
      <c r="ERF17" s="23"/>
      <c r="ERG17" s="23"/>
      <c r="ERH17" s="23"/>
      <c r="ERI17" s="23"/>
      <c r="ERJ17" s="23"/>
      <c r="ERK17" s="23"/>
      <c r="ERL17" s="23"/>
      <c r="ERM17" s="23"/>
      <c r="ERN17" s="23"/>
      <c r="ERO17" s="23"/>
      <c r="ERP17" s="23"/>
      <c r="ERQ17" s="23"/>
      <c r="ERR17" s="23"/>
      <c r="ERS17" s="23"/>
      <c r="ERT17" s="23"/>
      <c r="ERU17" s="23"/>
      <c r="ERV17" s="23"/>
      <c r="ERW17" s="23"/>
      <c r="ERX17" s="23"/>
      <c r="ERY17" s="23"/>
      <c r="ERZ17" s="23"/>
      <c r="ESA17" s="23"/>
      <c r="ESB17" s="23"/>
      <c r="ESC17" s="23"/>
      <c r="ESD17" s="23"/>
      <c r="ESE17" s="23"/>
      <c r="ESF17" s="23"/>
      <c r="ESG17" s="23"/>
      <c r="ESH17" s="23"/>
      <c r="ESI17" s="23"/>
      <c r="ESJ17" s="23"/>
      <c r="ESK17" s="23"/>
      <c r="ESL17" s="23"/>
      <c r="ESM17" s="23"/>
      <c r="ESN17" s="23"/>
      <c r="ESO17" s="23"/>
      <c r="ESP17" s="23"/>
      <c r="ESQ17" s="23"/>
      <c r="ESR17" s="23"/>
      <c r="ESS17" s="23"/>
      <c r="EST17" s="23"/>
      <c r="ESU17" s="23"/>
      <c r="ESV17" s="23"/>
      <c r="ESW17" s="23"/>
      <c r="ESX17" s="23"/>
      <c r="ESY17" s="23"/>
      <c r="ESZ17" s="23"/>
      <c r="ETA17" s="23"/>
      <c r="ETB17" s="23"/>
      <c r="ETC17" s="23"/>
      <c r="ETD17" s="23"/>
      <c r="ETE17" s="23"/>
      <c r="ETF17" s="23"/>
      <c r="ETG17" s="23"/>
      <c r="ETH17" s="23"/>
      <c r="ETI17" s="23"/>
      <c r="ETJ17" s="23"/>
      <c r="ETK17" s="23"/>
      <c r="ETL17" s="23"/>
      <c r="ETM17" s="23"/>
      <c r="ETN17" s="23"/>
      <c r="ETO17" s="23"/>
      <c r="ETP17" s="23"/>
      <c r="ETQ17" s="23"/>
      <c r="ETR17" s="23"/>
      <c r="ETS17" s="23"/>
      <c r="ETT17" s="23"/>
      <c r="ETU17" s="23"/>
      <c r="ETV17" s="23"/>
      <c r="ETW17" s="23"/>
      <c r="ETX17" s="23"/>
      <c r="ETY17" s="23"/>
      <c r="ETZ17" s="23"/>
      <c r="EUA17" s="23"/>
      <c r="EUB17" s="23"/>
      <c r="EUC17" s="23"/>
      <c r="EUD17" s="23"/>
      <c r="EUE17" s="23"/>
      <c r="EUF17" s="23"/>
      <c r="EUG17" s="23"/>
      <c r="EUH17" s="23"/>
      <c r="EUI17" s="23"/>
      <c r="EUJ17" s="23"/>
      <c r="EUK17" s="23"/>
      <c r="EUL17" s="23"/>
      <c r="EUM17" s="23"/>
      <c r="EUN17" s="23"/>
      <c r="EUO17" s="23"/>
      <c r="EUP17" s="23"/>
      <c r="EUQ17" s="23"/>
      <c r="EUR17" s="23"/>
      <c r="EUS17" s="23"/>
      <c r="EUT17" s="23"/>
      <c r="EUU17" s="23"/>
      <c r="EUV17" s="23"/>
      <c r="EUW17" s="23"/>
      <c r="EUX17" s="23"/>
      <c r="EUY17" s="23"/>
      <c r="EUZ17" s="23"/>
      <c r="EVA17" s="23"/>
      <c r="EVB17" s="23"/>
      <c r="EVC17" s="23"/>
      <c r="EVD17" s="23"/>
      <c r="EVE17" s="23"/>
      <c r="EVF17" s="23"/>
      <c r="EVG17" s="23"/>
      <c r="EVH17" s="23"/>
      <c r="EVI17" s="23"/>
      <c r="EVJ17" s="23"/>
      <c r="EVK17" s="23"/>
      <c r="EVL17" s="23"/>
      <c r="EVM17" s="23"/>
      <c r="EVN17" s="23"/>
      <c r="EVO17" s="23"/>
      <c r="EVP17" s="23"/>
      <c r="EVQ17" s="23"/>
      <c r="EVR17" s="23"/>
      <c r="EVS17" s="23"/>
      <c r="EVT17" s="23"/>
      <c r="EVU17" s="23"/>
      <c r="EVV17" s="23"/>
      <c r="EVW17" s="23"/>
      <c r="EVX17" s="23"/>
      <c r="EVY17" s="23"/>
      <c r="EVZ17" s="23"/>
      <c r="EWA17" s="23"/>
      <c r="EWB17" s="23"/>
      <c r="EWC17" s="23"/>
      <c r="EWD17" s="23"/>
      <c r="EWE17" s="23"/>
      <c r="EWF17" s="23"/>
      <c r="EWG17" s="23"/>
      <c r="EWH17" s="23"/>
      <c r="EWI17" s="23"/>
      <c r="EWJ17" s="23"/>
      <c r="EWK17" s="23"/>
      <c r="EWL17" s="23"/>
      <c r="EWM17" s="23"/>
      <c r="EWN17" s="23"/>
      <c r="EWO17" s="23"/>
      <c r="EWP17" s="23"/>
      <c r="EWQ17" s="23"/>
      <c r="EWR17" s="23"/>
      <c r="EWS17" s="23"/>
      <c r="EWT17" s="23"/>
      <c r="EWU17" s="23"/>
      <c r="EWV17" s="23"/>
      <c r="EWW17" s="23"/>
      <c r="EWX17" s="23"/>
      <c r="EWY17" s="23"/>
      <c r="EWZ17" s="23"/>
      <c r="EXA17" s="23"/>
      <c r="EXB17" s="23"/>
      <c r="EXC17" s="23"/>
      <c r="EXD17" s="23"/>
      <c r="EXE17" s="23"/>
      <c r="EXF17" s="23"/>
      <c r="EXG17" s="23"/>
      <c r="EXH17" s="23"/>
      <c r="EXI17" s="23"/>
      <c r="EXJ17" s="23"/>
      <c r="EXK17" s="23"/>
      <c r="EXL17" s="23"/>
      <c r="EXM17" s="23"/>
      <c r="EXN17" s="23"/>
      <c r="EXO17" s="23"/>
      <c r="EXP17" s="23"/>
      <c r="EXQ17" s="23"/>
      <c r="EXR17" s="23"/>
      <c r="EXS17" s="23"/>
      <c r="EXT17" s="23"/>
      <c r="EXU17" s="23"/>
      <c r="EXV17" s="23"/>
      <c r="EXW17" s="23"/>
      <c r="EXX17" s="23"/>
      <c r="EXY17" s="23"/>
      <c r="EXZ17" s="23"/>
      <c r="EYA17" s="23"/>
      <c r="EYB17" s="23"/>
      <c r="EYC17" s="23"/>
      <c r="EYD17" s="23"/>
      <c r="EYE17" s="23"/>
      <c r="EYF17" s="23"/>
      <c r="EYG17" s="23"/>
      <c r="EYH17" s="23"/>
      <c r="EYI17" s="23"/>
      <c r="EYJ17" s="23"/>
      <c r="EYK17" s="23"/>
      <c r="EYL17" s="23"/>
      <c r="EYM17" s="23"/>
      <c r="EYN17" s="23"/>
      <c r="EYO17" s="23"/>
      <c r="EYP17" s="23"/>
      <c r="EYQ17" s="23"/>
      <c r="EYR17" s="23"/>
      <c r="EYS17" s="23"/>
      <c r="EYT17" s="23"/>
      <c r="EYU17" s="23"/>
      <c r="EYV17" s="23"/>
      <c r="EYW17" s="23"/>
      <c r="EYX17" s="23"/>
      <c r="EYY17" s="23"/>
      <c r="EYZ17" s="23"/>
      <c r="EZA17" s="23"/>
      <c r="EZB17" s="23"/>
      <c r="EZC17" s="23"/>
      <c r="EZD17" s="23"/>
      <c r="EZE17" s="23"/>
      <c r="EZF17" s="23"/>
      <c r="EZG17" s="23"/>
      <c r="EZH17" s="23"/>
      <c r="EZI17" s="23"/>
      <c r="EZJ17" s="23"/>
      <c r="EZK17" s="23"/>
      <c r="EZL17" s="23"/>
      <c r="EZM17" s="23"/>
      <c r="EZN17" s="23"/>
      <c r="EZO17" s="23"/>
      <c r="EZP17" s="23"/>
      <c r="EZQ17" s="23"/>
      <c r="EZR17" s="23"/>
      <c r="EZS17" s="23"/>
      <c r="EZT17" s="23"/>
      <c r="EZU17" s="23"/>
      <c r="EZV17" s="23"/>
      <c r="EZW17" s="23"/>
      <c r="EZX17" s="23"/>
      <c r="EZY17" s="23"/>
      <c r="EZZ17" s="23"/>
      <c r="FAA17" s="23"/>
      <c r="FAB17" s="23"/>
      <c r="FAC17" s="23"/>
      <c r="FAD17" s="23"/>
      <c r="FAE17" s="23"/>
      <c r="FAF17" s="23"/>
      <c r="FAG17" s="23"/>
      <c r="FAH17" s="23"/>
      <c r="FAI17" s="23"/>
      <c r="FAJ17" s="23"/>
      <c r="FAK17" s="23"/>
      <c r="FAL17" s="23"/>
      <c r="FAM17" s="23"/>
      <c r="FAN17" s="23"/>
      <c r="FAO17" s="23"/>
      <c r="FAP17" s="23"/>
      <c r="FAQ17" s="23"/>
      <c r="FAR17" s="23"/>
      <c r="FAS17" s="23"/>
      <c r="FAT17" s="23"/>
      <c r="FAU17" s="23"/>
      <c r="FAV17" s="23"/>
      <c r="FAW17" s="23"/>
      <c r="FAX17" s="23"/>
      <c r="FAY17" s="23"/>
      <c r="FAZ17" s="23"/>
      <c r="FBA17" s="23"/>
      <c r="FBB17" s="23"/>
      <c r="FBC17" s="23"/>
      <c r="FBD17" s="23"/>
      <c r="FBE17" s="23"/>
      <c r="FBF17" s="23"/>
      <c r="FBG17" s="23"/>
      <c r="FBH17" s="23"/>
      <c r="FBI17" s="23"/>
      <c r="FBJ17" s="23"/>
      <c r="FBK17" s="23"/>
      <c r="FBL17" s="23"/>
      <c r="FBM17" s="23"/>
      <c r="FBN17" s="23"/>
      <c r="FBO17" s="23"/>
      <c r="FBP17" s="23"/>
      <c r="FBQ17" s="23"/>
      <c r="FBR17" s="23"/>
      <c r="FBS17" s="23"/>
      <c r="FBT17" s="23"/>
      <c r="FBU17" s="23"/>
      <c r="FBV17" s="23"/>
      <c r="FBW17" s="23"/>
      <c r="FBX17" s="23"/>
      <c r="FBY17" s="23"/>
      <c r="FBZ17" s="23"/>
      <c r="FCA17" s="23"/>
      <c r="FCB17" s="23"/>
      <c r="FCC17" s="23"/>
      <c r="FCD17" s="23"/>
      <c r="FCE17" s="23"/>
      <c r="FCF17" s="23"/>
      <c r="FCG17" s="23"/>
      <c r="FCH17" s="23"/>
      <c r="FCI17" s="23"/>
      <c r="FCJ17" s="23"/>
      <c r="FCK17" s="23"/>
      <c r="FCL17" s="23"/>
      <c r="FCM17" s="23"/>
      <c r="FCN17" s="23"/>
      <c r="FCO17" s="23"/>
      <c r="FCP17" s="23"/>
      <c r="FCQ17" s="23"/>
      <c r="FCR17" s="23"/>
      <c r="FCS17" s="23"/>
      <c r="FCT17" s="23"/>
      <c r="FCU17" s="23"/>
      <c r="FCV17" s="23"/>
      <c r="FCW17" s="23"/>
      <c r="FCX17" s="23"/>
      <c r="FCY17" s="23"/>
      <c r="FCZ17" s="23"/>
      <c r="FDA17" s="23"/>
      <c r="FDB17" s="23"/>
      <c r="FDC17" s="23"/>
      <c r="FDD17" s="23"/>
      <c r="FDE17" s="23"/>
      <c r="FDF17" s="23"/>
      <c r="FDG17" s="23"/>
      <c r="FDH17" s="23"/>
      <c r="FDI17" s="23"/>
      <c r="FDJ17" s="23"/>
      <c r="FDK17" s="23"/>
      <c r="FDL17" s="23"/>
      <c r="FDM17" s="23"/>
      <c r="FDN17" s="23"/>
      <c r="FDO17" s="23"/>
      <c r="FDP17" s="23"/>
      <c r="FDQ17" s="23"/>
      <c r="FDR17" s="23"/>
      <c r="FDS17" s="23"/>
      <c r="FDT17" s="23"/>
      <c r="FDU17" s="23"/>
      <c r="FDV17" s="23"/>
      <c r="FDW17" s="23"/>
      <c r="FDX17" s="23"/>
      <c r="FDY17" s="23"/>
      <c r="FDZ17" s="23"/>
      <c r="FEA17" s="23"/>
      <c r="FEB17" s="23"/>
      <c r="FEC17" s="23"/>
      <c r="FED17" s="23"/>
      <c r="FEE17" s="23"/>
      <c r="FEF17" s="23"/>
      <c r="FEG17" s="23"/>
      <c r="FEH17" s="23"/>
      <c r="FEI17" s="23"/>
      <c r="FEJ17" s="23"/>
      <c r="FEK17" s="23"/>
      <c r="FEL17" s="23"/>
      <c r="FEM17" s="23"/>
      <c r="FEN17" s="23"/>
      <c r="FEO17" s="23"/>
      <c r="FEP17" s="23"/>
      <c r="FEQ17" s="23"/>
      <c r="FER17" s="23"/>
      <c r="FES17" s="23"/>
      <c r="FET17" s="23"/>
      <c r="FEU17" s="23"/>
      <c r="FEV17" s="23"/>
      <c r="FEW17" s="23"/>
      <c r="FEX17" s="23"/>
      <c r="FEY17" s="23"/>
      <c r="FEZ17" s="23"/>
      <c r="FFA17" s="23"/>
      <c r="FFB17" s="23"/>
      <c r="FFC17" s="23"/>
      <c r="FFD17" s="23"/>
      <c r="FFE17" s="23"/>
      <c r="FFF17" s="23"/>
      <c r="FFG17" s="23"/>
      <c r="FFH17" s="23"/>
      <c r="FFI17" s="23"/>
      <c r="FFJ17" s="23"/>
      <c r="FFK17" s="23"/>
      <c r="FFL17" s="23"/>
      <c r="FFM17" s="23"/>
      <c r="FFN17" s="23"/>
      <c r="FFO17" s="23"/>
      <c r="FFP17" s="23"/>
      <c r="FFQ17" s="23"/>
      <c r="FFR17" s="23"/>
      <c r="FFS17" s="23"/>
      <c r="FFT17" s="23"/>
      <c r="FFU17" s="23"/>
      <c r="FFV17" s="23"/>
      <c r="FFW17" s="23"/>
      <c r="FFX17" s="23"/>
      <c r="FFY17" s="23"/>
      <c r="FFZ17" s="23"/>
      <c r="FGA17" s="23"/>
      <c r="FGB17" s="23"/>
      <c r="FGC17" s="23"/>
      <c r="FGD17" s="23"/>
      <c r="FGE17" s="23"/>
      <c r="FGF17" s="23"/>
      <c r="FGG17" s="23"/>
      <c r="FGH17" s="23"/>
      <c r="FGI17" s="23"/>
      <c r="FGJ17" s="23"/>
      <c r="FGK17" s="23"/>
      <c r="FGL17" s="23"/>
      <c r="FGM17" s="23"/>
      <c r="FGN17" s="23"/>
      <c r="FGO17" s="23"/>
      <c r="FGP17" s="23"/>
      <c r="FGQ17" s="23"/>
      <c r="FGR17" s="23"/>
      <c r="FGS17" s="23"/>
      <c r="FGT17" s="23"/>
      <c r="FGU17" s="23"/>
      <c r="FGV17" s="23"/>
      <c r="FGW17" s="23"/>
      <c r="FGX17" s="23"/>
      <c r="FGY17" s="23"/>
      <c r="FGZ17" s="23"/>
      <c r="FHA17" s="23"/>
      <c r="FHB17" s="23"/>
      <c r="FHC17" s="23"/>
      <c r="FHD17" s="23"/>
      <c r="FHE17" s="23"/>
      <c r="FHF17" s="23"/>
      <c r="FHG17" s="23"/>
      <c r="FHH17" s="23"/>
      <c r="FHI17" s="23"/>
      <c r="FHJ17" s="23"/>
      <c r="FHK17" s="23"/>
      <c r="FHL17" s="23"/>
      <c r="FHM17" s="23"/>
      <c r="FHN17" s="23"/>
      <c r="FHO17" s="23"/>
      <c r="FHP17" s="23"/>
      <c r="FHQ17" s="23"/>
      <c r="FHR17" s="23"/>
      <c r="FHS17" s="23"/>
      <c r="FHT17" s="23"/>
      <c r="FHU17" s="23"/>
      <c r="FHV17" s="23"/>
      <c r="FHW17" s="23"/>
      <c r="FHX17" s="23"/>
      <c r="FHY17" s="23"/>
      <c r="FHZ17" s="23"/>
      <c r="FIA17" s="23"/>
      <c r="FIB17" s="23"/>
      <c r="FIC17" s="23"/>
      <c r="FID17" s="23"/>
      <c r="FIE17" s="23"/>
      <c r="FIF17" s="23"/>
      <c r="FIG17" s="23"/>
      <c r="FIH17" s="23"/>
      <c r="FII17" s="23"/>
      <c r="FIJ17" s="23"/>
      <c r="FIK17" s="23"/>
      <c r="FIL17" s="23"/>
      <c r="FIM17" s="23"/>
      <c r="FIN17" s="23"/>
      <c r="FIO17" s="23"/>
      <c r="FIP17" s="23"/>
      <c r="FIQ17" s="23"/>
      <c r="FIR17" s="23"/>
      <c r="FIS17" s="23"/>
      <c r="FIT17" s="23"/>
      <c r="FIU17" s="23"/>
      <c r="FIV17" s="23"/>
      <c r="FIW17" s="23"/>
      <c r="FIX17" s="23"/>
      <c r="FIY17" s="23"/>
      <c r="FIZ17" s="23"/>
      <c r="FJA17" s="23"/>
      <c r="FJB17" s="23"/>
      <c r="FJC17" s="23"/>
      <c r="FJD17" s="23"/>
      <c r="FJE17" s="23"/>
      <c r="FJF17" s="23"/>
      <c r="FJG17" s="23"/>
      <c r="FJH17" s="23"/>
      <c r="FJI17" s="23"/>
      <c r="FJJ17" s="23"/>
      <c r="FJK17" s="23"/>
      <c r="FJL17" s="23"/>
      <c r="FJM17" s="23"/>
      <c r="FJN17" s="23"/>
      <c r="FJO17" s="23"/>
      <c r="FJP17" s="23"/>
      <c r="FJQ17" s="23"/>
      <c r="FJR17" s="23"/>
      <c r="FJS17" s="23"/>
      <c r="FJT17" s="23"/>
      <c r="FJU17" s="23"/>
      <c r="FJV17" s="23"/>
      <c r="FJW17" s="23"/>
      <c r="FJX17" s="23"/>
      <c r="FJY17" s="23"/>
      <c r="FJZ17" s="23"/>
      <c r="FKA17" s="23"/>
      <c r="FKB17" s="23"/>
      <c r="FKC17" s="23"/>
      <c r="FKD17" s="23"/>
      <c r="FKE17" s="23"/>
      <c r="FKF17" s="23"/>
      <c r="FKG17" s="23"/>
      <c r="FKH17" s="23"/>
      <c r="FKI17" s="23"/>
      <c r="FKJ17" s="23"/>
      <c r="FKK17" s="23"/>
      <c r="FKL17" s="23"/>
      <c r="FKM17" s="23"/>
      <c r="FKN17" s="23"/>
      <c r="FKO17" s="23"/>
      <c r="FKP17" s="23"/>
      <c r="FKQ17" s="23"/>
      <c r="FKR17" s="23"/>
      <c r="FKS17" s="23"/>
      <c r="FKT17" s="23"/>
      <c r="FKU17" s="23"/>
      <c r="FKV17" s="23"/>
      <c r="FKW17" s="23"/>
      <c r="FKX17" s="23"/>
      <c r="FKY17" s="23"/>
      <c r="FKZ17" s="23"/>
      <c r="FLA17" s="23"/>
      <c r="FLB17" s="23"/>
      <c r="FLC17" s="23"/>
      <c r="FLD17" s="23"/>
      <c r="FLE17" s="23"/>
      <c r="FLF17" s="23"/>
      <c r="FLG17" s="23"/>
      <c r="FLH17" s="23"/>
      <c r="FLI17" s="23"/>
      <c r="FLJ17" s="23"/>
      <c r="FLK17" s="23"/>
      <c r="FLL17" s="23"/>
      <c r="FLM17" s="23"/>
      <c r="FLN17" s="23"/>
      <c r="FLO17" s="23"/>
      <c r="FLP17" s="23"/>
      <c r="FLQ17" s="23"/>
      <c r="FLR17" s="23"/>
      <c r="FLS17" s="23"/>
      <c r="FLT17" s="23"/>
      <c r="FLU17" s="23"/>
      <c r="FLV17" s="23"/>
      <c r="FLW17" s="23"/>
      <c r="FLX17" s="23"/>
      <c r="FLY17" s="23"/>
      <c r="FLZ17" s="23"/>
      <c r="FMA17" s="23"/>
      <c r="FMB17" s="23"/>
      <c r="FMC17" s="23"/>
      <c r="FMD17" s="23"/>
      <c r="FME17" s="23"/>
      <c r="FMF17" s="23"/>
      <c r="FMG17" s="23"/>
      <c r="FMH17" s="23"/>
      <c r="FMI17" s="23"/>
      <c r="FMJ17" s="23"/>
      <c r="FMK17" s="23"/>
      <c r="FML17" s="23"/>
      <c r="FMM17" s="23"/>
      <c r="FMN17" s="23"/>
      <c r="FMO17" s="23"/>
      <c r="FMP17" s="23"/>
      <c r="FMQ17" s="23"/>
      <c r="FMR17" s="23"/>
      <c r="FMS17" s="23"/>
      <c r="FMT17" s="23"/>
      <c r="FMU17" s="23"/>
      <c r="FMV17" s="23"/>
      <c r="FMW17" s="23"/>
      <c r="FMX17" s="23"/>
      <c r="FMY17" s="23"/>
      <c r="FMZ17" s="23"/>
      <c r="FNA17" s="23"/>
      <c r="FNB17" s="23"/>
      <c r="FNC17" s="23"/>
      <c r="FND17" s="23"/>
      <c r="FNE17" s="23"/>
      <c r="FNF17" s="23"/>
      <c r="FNG17" s="23"/>
      <c r="FNH17" s="23"/>
      <c r="FNI17" s="23"/>
      <c r="FNJ17" s="23"/>
      <c r="FNK17" s="23"/>
      <c r="FNL17" s="23"/>
      <c r="FNM17" s="23"/>
      <c r="FNN17" s="23"/>
      <c r="FNO17" s="23"/>
      <c r="FNP17" s="23"/>
      <c r="FNQ17" s="23"/>
      <c r="FNR17" s="23"/>
      <c r="FNS17" s="23"/>
      <c r="FNT17" s="23"/>
      <c r="FNU17" s="23"/>
      <c r="FNV17" s="23"/>
      <c r="FNW17" s="23"/>
      <c r="FNX17" s="23"/>
      <c r="FNY17" s="23"/>
      <c r="FNZ17" s="23"/>
      <c r="FOA17" s="23"/>
      <c r="FOB17" s="23"/>
      <c r="FOC17" s="23"/>
      <c r="FOD17" s="23"/>
      <c r="FOE17" s="23"/>
      <c r="FOF17" s="23"/>
      <c r="FOG17" s="23"/>
      <c r="FOH17" s="23"/>
      <c r="FOI17" s="23"/>
      <c r="FOJ17" s="23"/>
      <c r="FOK17" s="23"/>
      <c r="FOL17" s="23"/>
      <c r="FOM17" s="23"/>
      <c r="FON17" s="23"/>
      <c r="FOO17" s="23"/>
      <c r="FOP17" s="23"/>
      <c r="FOQ17" s="23"/>
      <c r="FOR17" s="23"/>
      <c r="FOS17" s="23"/>
      <c r="FOT17" s="23"/>
      <c r="FOU17" s="23"/>
      <c r="FOV17" s="23"/>
      <c r="FOW17" s="23"/>
      <c r="FOX17" s="23"/>
      <c r="FOY17" s="23"/>
      <c r="FOZ17" s="23"/>
      <c r="FPA17" s="23"/>
      <c r="FPB17" s="23"/>
      <c r="FPC17" s="23"/>
      <c r="FPD17" s="23"/>
      <c r="FPE17" s="23"/>
      <c r="FPF17" s="23"/>
      <c r="FPG17" s="23"/>
      <c r="FPH17" s="23"/>
      <c r="FPI17" s="23"/>
      <c r="FPJ17" s="23"/>
      <c r="FPK17" s="23"/>
      <c r="FPL17" s="23"/>
      <c r="FPM17" s="23"/>
      <c r="FPN17" s="23"/>
      <c r="FPO17" s="23"/>
      <c r="FPP17" s="23"/>
      <c r="FPQ17" s="23"/>
      <c r="FPR17" s="23"/>
      <c r="FPS17" s="23"/>
      <c r="FPT17" s="23"/>
      <c r="FPU17" s="23"/>
      <c r="FPV17" s="23"/>
      <c r="FPW17" s="23"/>
      <c r="FPX17" s="23"/>
      <c r="FPY17" s="23"/>
      <c r="FPZ17" s="23"/>
      <c r="FQA17" s="23"/>
      <c r="FQB17" s="23"/>
      <c r="FQC17" s="23"/>
      <c r="FQD17" s="23"/>
      <c r="FQE17" s="23"/>
      <c r="FQF17" s="23"/>
      <c r="FQG17" s="23"/>
      <c r="FQH17" s="23"/>
      <c r="FQI17" s="23"/>
      <c r="FQJ17" s="23"/>
      <c r="FQK17" s="23"/>
      <c r="FQL17" s="23"/>
      <c r="FQM17" s="23"/>
      <c r="FQN17" s="23"/>
      <c r="FQO17" s="23"/>
      <c r="FQP17" s="23"/>
      <c r="FQQ17" s="23"/>
      <c r="FQR17" s="23"/>
      <c r="FQS17" s="23"/>
      <c r="FQT17" s="23"/>
      <c r="FQU17" s="23"/>
      <c r="FQV17" s="23"/>
      <c r="FQW17" s="23"/>
      <c r="FQX17" s="23"/>
      <c r="FQY17" s="23"/>
      <c r="FQZ17" s="23"/>
      <c r="FRA17" s="23"/>
      <c r="FRB17" s="23"/>
      <c r="FRC17" s="23"/>
      <c r="FRD17" s="23"/>
      <c r="FRE17" s="23"/>
      <c r="FRF17" s="23"/>
      <c r="FRG17" s="23"/>
      <c r="FRH17" s="23"/>
      <c r="FRI17" s="23"/>
      <c r="FRJ17" s="23"/>
      <c r="FRK17" s="23"/>
      <c r="FRL17" s="23"/>
      <c r="FRM17" s="23"/>
      <c r="FRN17" s="23"/>
      <c r="FRO17" s="23"/>
      <c r="FRP17" s="23"/>
      <c r="FRQ17" s="23"/>
      <c r="FRR17" s="23"/>
      <c r="FRS17" s="23"/>
      <c r="FRT17" s="23"/>
      <c r="FRU17" s="23"/>
      <c r="FRV17" s="23"/>
      <c r="FRW17" s="23"/>
      <c r="FRX17" s="23"/>
      <c r="FRY17" s="23"/>
      <c r="FRZ17" s="23"/>
      <c r="FSA17" s="23"/>
      <c r="FSB17" s="23"/>
      <c r="FSC17" s="23"/>
      <c r="FSD17" s="23"/>
      <c r="FSE17" s="23"/>
      <c r="FSF17" s="23"/>
      <c r="FSG17" s="23"/>
      <c r="FSH17" s="23"/>
      <c r="FSI17" s="23"/>
      <c r="FSJ17" s="23"/>
      <c r="FSK17" s="23"/>
      <c r="FSL17" s="23"/>
      <c r="FSM17" s="23"/>
      <c r="FSN17" s="23"/>
      <c r="FSO17" s="23"/>
      <c r="FSP17" s="23"/>
      <c r="FSQ17" s="23"/>
      <c r="FSR17" s="23"/>
      <c r="FSS17" s="23"/>
      <c r="FST17" s="23"/>
      <c r="FSU17" s="23"/>
      <c r="FSV17" s="23"/>
      <c r="FSW17" s="23"/>
      <c r="FSX17" s="23"/>
      <c r="FSY17" s="23"/>
      <c r="FSZ17" s="23"/>
      <c r="FTA17" s="23"/>
      <c r="FTB17" s="23"/>
      <c r="FTC17" s="23"/>
      <c r="FTD17" s="23"/>
      <c r="FTE17" s="23"/>
      <c r="FTF17" s="23"/>
      <c r="FTG17" s="23"/>
      <c r="FTH17" s="23"/>
      <c r="FTI17" s="23"/>
      <c r="FTJ17" s="23"/>
      <c r="FTK17" s="23"/>
      <c r="FTL17" s="23"/>
      <c r="FTM17" s="23"/>
      <c r="FTN17" s="23"/>
      <c r="FTO17" s="23"/>
      <c r="FTP17" s="23"/>
      <c r="FTQ17" s="23"/>
      <c r="FTR17" s="23"/>
      <c r="FTS17" s="23"/>
      <c r="FTT17" s="23"/>
      <c r="FTU17" s="23"/>
      <c r="FTV17" s="23"/>
      <c r="FTW17" s="23"/>
      <c r="FTX17" s="23"/>
      <c r="FTY17" s="23"/>
      <c r="FTZ17" s="23"/>
      <c r="FUA17" s="23"/>
      <c r="FUB17" s="23"/>
      <c r="FUC17" s="23"/>
      <c r="FUD17" s="23"/>
      <c r="FUE17" s="23"/>
      <c r="FUF17" s="23"/>
      <c r="FUG17" s="23"/>
      <c r="FUH17" s="23"/>
      <c r="FUI17" s="23"/>
      <c r="FUJ17" s="23"/>
      <c r="FUK17" s="23"/>
      <c r="FUL17" s="23"/>
      <c r="FUM17" s="23"/>
      <c r="FUN17" s="23"/>
      <c r="FUO17" s="23"/>
      <c r="FUP17" s="23"/>
      <c r="FUQ17" s="23"/>
      <c r="FUR17" s="23"/>
      <c r="FUS17" s="23"/>
      <c r="FUT17" s="23"/>
      <c r="FUU17" s="23"/>
      <c r="FUV17" s="23"/>
      <c r="FUW17" s="23"/>
      <c r="FUX17" s="23"/>
      <c r="FUY17" s="23"/>
      <c r="FUZ17" s="23"/>
      <c r="FVA17" s="23"/>
      <c r="FVB17" s="23"/>
      <c r="FVC17" s="23"/>
      <c r="FVD17" s="23"/>
      <c r="FVE17" s="23"/>
      <c r="FVF17" s="23"/>
      <c r="FVG17" s="23"/>
      <c r="FVH17" s="23"/>
      <c r="FVI17" s="23"/>
      <c r="FVJ17" s="23"/>
      <c r="FVK17" s="23"/>
      <c r="FVL17" s="23"/>
      <c r="FVM17" s="23"/>
      <c r="FVN17" s="23"/>
      <c r="FVO17" s="23"/>
      <c r="FVP17" s="23"/>
      <c r="FVQ17" s="23"/>
      <c r="FVR17" s="23"/>
      <c r="FVS17" s="23"/>
      <c r="FVT17" s="23"/>
      <c r="FVU17" s="23"/>
      <c r="FVV17" s="23"/>
      <c r="FVW17" s="23"/>
      <c r="FVX17" s="23"/>
      <c r="FVY17" s="23"/>
      <c r="FVZ17" s="23"/>
      <c r="FWA17" s="23"/>
      <c r="FWB17" s="23"/>
      <c r="FWC17" s="23"/>
      <c r="FWD17" s="23"/>
      <c r="FWE17" s="23"/>
      <c r="FWF17" s="23"/>
      <c r="FWG17" s="23"/>
      <c r="FWH17" s="23"/>
      <c r="FWI17" s="23"/>
      <c r="FWJ17" s="23"/>
      <c r="FWK17" s="23"/>
      <c r="FWL17" s="23"/>
      <c r="FWM17" s="23"/>
      <c r="FWN17" s="23"/>
      <c r="FWO17" s="23"/>
      <c r="FWP17" s="23"/>
      <c r="FWQ17" s="23"/>
      <c r="FWR17" s="23"/>
      <c r="FWS17" s="23"/>
      <c r="FWT17" s="23"/>
      <c r="FWU17" s="23"/>
      <c r="FWV17" s="23"/>
      <c r="FWW17" s="23"/>
      <c r="FWX17" s="23"/>
      <c r="FWY17" s="23"/>
      <c r="FWZ17" s="23"/>
      <c r="FXA17" s="23"/>
      <c r="FXB17" s="23"/>
      <c r="FXC17" s="23"/>
      <c r="FXD17" s="23"/>
      <c r="FXE17" s="23"/>
      <c r="FXF17" s="23"/>
      <c r="FXG17" s="23"/>
      <c r="FXH17" s="23"/>
      <c r="FXI17" s="23"/>
      <c r="FXJ17" s="23"/>
      <c r="FXK17" s="23"/>
      <c r="FXL17" s="23"/>
      <c r="FXM17" s="23"/>
      <c r="FXN17" s="23"/>
      <c r="FXO17" s="23"/>
      <c r="FXP17" s="23"/>
      <c r="FXQ17" s="23"/>
      <c r="FXR17" s="23"/>
      <c r="FXS17" s="23"/>
      <c r="FXT17" s="23"/>
      <c r="FXU17" s="23"/>
      <c r="FXV17" s="23"/>
      <c r="FXW17" s="23"/>
      <c r="FXX17" s="23"/>
      <c r="FXY17" s="23"/>
      <c r="FXZ17" s="23"/>
      <c r="FYA17" s="23"/>
      <c r="FYB17" s="23"/>
      <c r="FYC17" s="23"/>
      <c r="FYD17" s="23"/>
      <c r="FYE17" s="23"/>
      <c r="FYF17" s="23"/>
      <c r="FYG17" s="23"/>
      <c r="FYH17" s="23"/>
      <c r="FYI17" s="23"/>
      <c r="FYJ17" s="23"/>
      <c r="FYK17" s="23"/>
      <c r="FYL17" s="23"/>
      <c r="FYM17" s="23"/>
      <c r="FYN17" s="23"/>
      <c r="FYO17" s="23"/>
      <c r="FYP17" s="23"/>
      <c r="FYQ17" s="23"/>
      <c r="FYR17" s="23"/>
      <c r="FYS17" s="23"/>
      <c r="FYT17" s="23"/>
      <c r="FYU17" s="23"/>
      <c r="FYV17" s="23"/>
      <c r="FYW17" s="23"/>
      <c r="FYX17" s="23"/>
      <c r="FYY17" s="23"/>
      <c r="FYZ17" s="23"/>
      <c r="FZA17" s="23"/>
      <c r="FZB17" s="23"/>
      <c r="FZC17" s="23"/>
      <c r="FZD17" s="23"/>
      <c r="FZE17" s="23"/>
      <c r="FZF17" s="23"/>
      <c r="FZG17" s="23"/>
      <c r="FZH17" s="23"/>
      <c r="FZI17" s="23"/>
      <c r="FZJ17" s="23"/>
      <c r="FZK17" s="23"/>
      <c r="FZL17" s="23"/>
      <c r="FZM17" s="23"/>
      <c r="FZN17" s="23"/>
      <c r="FZO17" s="23"/>
      <c r="FZP17" s="23"/>
      <c r="FZQ17" s="23"/>
      <c r="FZR17" s="23"/>
      <c r="FZS17" s="23"/>
      <c r="FZT17" s="23"/>
      <c r="FZU17" s="23"/>
      <c r="FZV17" s="23"/>
      <c r="FZW17" s="23"/>
      <c r="FZX17" s="23"/>
      <c r="FZY17" s="23"/>
      <c r="FZZ17" s="23"/>
      <c r="GAA17" s="23"/>
      <c r="GAB17" s="23"/>
      <c r="GAC17" s="23"/>
      <c r="GAD17" s="23"/>
      <c r="GAE17" s="23"/>
      <c r="GAF17" s="23"/>
      <c r="GAG17" s="23"/>
      <c r="GAH17" s="23"/>
      <c r="GAI17" s="23"/>
      <c r="GAJ17" s="23"/>
      <c r="GAK17" s="23"/>
      <c r="GAL17" s="23"/>
      <c r="GAM17" s="23"/>
      <c r="GAN17" s="23"/>
      <c r="GAO17" s="23"/>
      <c r="GAP17" s="23"/>
      <c r="GAQ17" s="23"/>
      <c r="GAR17" s="23"/>
      <c r="GAS17" s="23"/>
      <c r="GAT17" s="23"/>
      <c r="GAU17" s="23"/>
      <c r="GAV17" s="23"/>
      <c r="GAW17" s="23"/>
      <c r="GAX17" s="23"/>
      <c r="GAY17" s="23"/>
      <c r="GAZ17" s="23"/>
      <c r="GBA17" s="23"/>
      <c r="GBB17" s="23"/>
      <c r="GBC17" s="23"/>
      <c r="GBD17" s="23"/>
      <c r="GBE17" s="23"/>
      <c r="GBF17" s="23"/>
      <c r="GBG17" s="23"/>
      <c r="GBH17" s="23"/>
      <c r="GBI17" s="23"/>
      <c r="GBJ17" s="23"/>
      <c r="GBK17" s="23"/>
      <c r="GBL17" s="23"/>
      <c r="GBM17" s="23"/>
      <c r="GBN17" s="23"/>
      <c r="GBO17" s="23"/>
      <c r="GBP17" s="23"/>
      <c r="GBQ17" s="23"/>
      <c r="GBR17" s="23"/>
      <c r="GBS17" s="23"/>
      <c r="GBT17" s="23"/>
      <c r="GBU17" s="23"/>
      <c r="GBV17" s="23"/>
      <c r="GBW17" s="23"/>
      <c r="GBX17" s="23"/>
      <c r="GBY17" s="23"/>
      <c r="GBZ17" s="23"/>
      <c r="GCA17" s="23"/>
      <c r="GCB17" s="23"/>
      <c r="GCC17" s="23"/>
      <c r="GCD17" s="23"/>
      <c r="GCE17" s="23"/>
      <c r="GCF17" s="23"/>
      <c r="GCG17" s="23"/>
      <c r="GCH17" s="23"/>
      <c r="GCI17" s="23"/>
      <c r="GCJ17" s="23"/>
      <c r="GCK17" s="23"/>
      <c r="GCL17" s="23"/>
      <c r="GCM17" s="23"/>
      <c r="GCN17" s="23"/>
      <c r="GCO17" s="23"/>
      <c r="GCP17" s="23"/>
      <c r="GCQ17" s="23"/>
      <c r="GCR17" s="23"/>
      <c r="GCS17" s="23"/>
      <c r="GCT17" s="23"/>
      <c r="GCU17" s="23"/>
      <c r="GCV17" s="23"/>
      <c r="GCW17" s="23"/>
      <c r="GCX17" s="23"/>
      <c r="GCY17" s="23"/>
      <c r="GCZ17" s="23"/>
      <c r="GDA17" s="23"/>
      <c r="GDB17" s="23"/>
      <c r="GDC17" s="23"/>
      <c r="GDD17" s="23"/>
      <c r="GDE17" s="23"/>
      <c r="GDF17" s="23"/>
      <c r="GDG17" s="23"/>
      <c r="GDH17" s="23"/>
      <c r="GDI17" s="23"/>
      <c r="GDJ17" s="23"/>
      <c r="GDK17" s="23"/>
      <c r="GDL17" s="23"/>
      <c r="GDM17" s="23"/>
      <c r="GDN17" s="23"/>
      <c r="GDO17" s="23"/>
      <c r="GDP17" s="23"/>
      <c r="GDQ17" s="23"/>
      <c r="GDR17" s="23"/>
      <c r="GDS17" s="23"/>
      <c r="GDT17" s="23"/>
      <c r="GDU17" s="23"/>
      <c r="GDV17" s="23"/>
      <c r="GDW17" s="23"/>
      <c r="GDX17" s="23"/>
      <c r="GDY17" s="23"/>
      <c r="GDZ17" s="23"/>
      <c r="GEA17" s="23"/>
      <c r="GEB17" s="23"/>
      <c r="GEC17" s="23"/>
      <c r="GED17" s="23"/>
      <c r="GEE17" s="23"/>
      <c r="GEF17" s="23"/>
      <c r="GEG17" s="23"/>
      <c r="GEH17" s="23"/>
      <c r="GEI17" s="23"/>
      <c r="GEJ17" s="23"/>
      <c r="GEK17" s="23"/>
      <c r="GEL17" s="23"/>
      <c r="GEM17" s="23"/>
      <c r="GEN17" s="23"/>
      <c r="GEO17" s="23"/>
      <c r="GEP17" s="23"/>
      <c r="GEQ17" s="23"/>
      <c r="GER17" s="23"/>
      <c r="GES17" s="23"/>
      <c r="GET17" s="23"/>
      <c r="GEU17" s="23"/>
      <c r="GEV17" s="23"/>
      <c r="GEW17" s="23"/>
      <c r="GEX17" s="23"/>
      <c r="GEY17" s="23"/>
      <c r="GEZ17" s="23"/>
      <c r="GFA17" s="23"/>
      <c r="GFB17" s="23"/>
      <c r="GFC17" s="23"/>
      <c r="GFD17" s="23"/>
      <c r="GFE17" s="23"/>
      <c r="GFF17" s="23"/>
      <c r="GFG17" s="23"/>
      <c r="GFH17" s="23"/>
      <c r="GFI17" s="23"/>
      <c r="GFJ17" s="23"/>
      <c r="GFK17" s="23"/>
      <c r="GFL17" s="23"/>
      <c r="GFM17" s="23"/>
      <c r="GFN17" s="23"/>
      <c r="GFO17" s="23"/>
      <c r="GFP17" s="23"/>
      <c r="GFQ17" s="23"/>
      <c r="GFR17" s="23"/>
      <c r="GFS17" s="23"/>
      <c r="GFT17" s="23"/>
      <c r="GFU17" s="23"/>
      <c r="GFV17" s="23"/>
      <c r="GFW17" s="23"/>
      <c r="GFX17" s="23"/>
      <c r="GFY17" s="23"/>
      <c r="GFZ17" s="23"/>
      <c r="GGA17" s="23"/>
      <c r="GGB17" s="23"/>
      <c r="GGC17" s="23"/>
      <c r="GGD17" s="23"/>
      <c r="GGE17" s="23"/>
      <c r="GGF17" s="23"/>
      <c r="GGG17" s="23"/>
      <c r="GGH17" s="23"/>
      <c r="GGI17" s="23"/>
      <c r="GGJ17" s="23"/>
      <c r="GGK17" s="23"/>
      <c r="GGL17" s="23"/>
      <c r="GGM17" s="23"/>
      <c r="GGN17" s="23"/>
      <c r="GGO17" s="23"/>
      <c r="GGP17" s="23"/>
      <c r="GGQ17" s="23"/>
      <c r="GGR17" s="23"/>
      <c r="GGS17" s="23"/>
      <c r="GGT17" s="23"/>
      <c r="GGU17" s="23"/>
      <c r="GGV17" s="23"/>
      <c r="GGW17" s="23"/>
      <c r="GGX17" s="23"/>
      <c r="GGY17" s="23"/>
      <c r="GGZ17" s="23"/>
      <c r="GHA17" s="23"/>
      <c r="GHB17" s="23"/>
      <c r="GHC17" s="23"/>
      <c r="GHD17" s="23"/>
      <c r="GHE17" s="23"/>
      <c r="GHF17" s="23"/>
      <c r="GHG17" s="23"/>
      <c r="GHH17" s="23"/>
      <c r="GHI17" s="23"/>
      <c r="GHJ17" s="23"/>
      <c r="GHK17" s="23"/>
      <c r="GHL17" s="23"/>
      <c r="GHM17" s="23"/>
      <c r="GHN17" s="23"/>
      <c r="GHO17" s="23"/>
      <c r="GHP17" s="23"/>
      <c r="GHQ17" s="23"/>
      <c r="GHR17" s="23"/>
      <c r="GHS17" s="23"/>
      <c r="GHT17" s="23"/>
      <c r="GHU17" s="23"/>
      <c r="GHV17" s="23"/>
      <c r="GHW17" s="23"/>
      <c r="GHX17" s="23"/>
      <c r="GHY17" s="23"/>
      <c r="GHZ17" s="23"/>
      <c r="GIA17" s="23"/>
      <c r="GIB17" s="23"/>
      <c r="GIC17" s="23"/>
      <c r="GID17" s="23"/>
      <c r="GIE17" s="23"/>
      <c r="GIF17" s="23"/>
      <c r="GIG17" s="23"/>
      <c r="GIH17" s="23"/>
      <c r="GII17" s="23"/>
      <c r="GIJ17" s="23"/>
      <c r="GIK17" s="23"/>
      <c r="GIL17" s="23"/>
      <c r="GIM17" s="23"/>
      <c r="GIN17" s="23"/>
      <c r="GIO17" s="23"/>
      <c r="GIP17" s="23"/>
      <c r="GIQ17" s="23"/>
      <c r="GIR17" s="23"/>
      <c r="GIS17" s="23"/>
      <c r="GIT17" s="23"/>
      <c r="GIU17" s="23"/>
      <c r="GIV17" s="23"/>
      <c r="GIW17" s="23"/>
      <c r="GIX17" s="23"/>
      <c r="GIY17" s="23"/>
      <c r="GIZ17" s="23"/>
      <c r="GJA17" s="23"/>
      <c r="GJB17" s="23"/>
      <c r="GJC17" s="23"/>
      <c r="GJD17" s="23"/>
      <c r="GJE17" s="23"/>
      <c r="GJF17" s="23"/>
      <c r="GJG17" s="23"/>
      <c r="GJH17" s="23"/>
      <c r="GJI17" s="23"/>
      <c r="GJJ17" s="23"/>
      <c r="GJK17" s="23"/>
      <c r="GJL17" s="23"/>
      <c r="GJM17" s="23"/>
      <c r="GJN17" s="23"/>
      <c r="GJO17" s="23"/>
      <c r="GJP17" s="23"/>
      <c r="GJQ17" s="23"/>
      <c r="GJR17" s="23"/>
      <c r="GJS17" s="23"/>
      <c r="GJT17" s="23"/>
      <c r="GJU17" s="23"/>
      <c r="GJV17" s="23"/>
      <c r="GJW17" s="23"/>
      <c r="GJX17" s="23"/>
      <c r="GJY17" s="23"/>
      <c r="GJZ17" s="23"/>
      <c r="GKA17" s="23"/>
      <c r="GKB17" s="23"/>
      <c r="GKC17" s="23"/>
      <c r="GKD17" s="23"/>
      <c r="GKE17" s="23"/>
      <c r="GKF17" s="23"/>
      <c r="GKG17" s="23"/>
      <c r="GKH17" s="23"/>
      <c r="GKI17" s="23"/>
      <c r="GKJ17" s="23"/>
      <c r="GKK17" s="23"/>
      <c r="GKL17" s="23"/>
      <c r="GKM17" s="23"/>
      <c r="GKN17" s="23"/>
      <c r="GKO17" s="23"/>
      <c r="GKP17" s="23"/>
      <c r="GKQ17" s="23"/>
      <c r="GKR17" s="23"/>
      <c r="GKS17" s="23"/>
      <c r="GKT17" s="23"/>
      <c r="GKU17" s="23"/>
      <c r="GKV17" s="23"/>
      <c r="GKW17" s="23"/>
      <c r="GKX17" s="23"/>
      <c r="GKY17" s="23"/>
      <c r="GKZ17" s="23"/>
      <c r="GLA17" s="23"/>
      <c r="GLB17" s="23"/>
      <c r="GLC17" s="23"/>
      <c r="GLD17" s="23"/>
      <c r="GLE17" s="23"/>
      <c r="GLF17" s="23"/>
      <c r="GLG17" s="23"/>
      <c r="GLH17" s="23"/>
      <c r="GLI17" s="23"/>
      <c r="GLJ17" s="23"/>
      <c r="GLK17" s="23"/>
      <c r="GLL17" s="23"/>
      <c r="GLM17" s="23"/>
      <c r="GLN17" s="23"/>
      <c r="GLO17" s="23"/>
      <c r="GLP17" s="23"/>
      <c r="GLQ17" s="23"/>
      <c r="GLR17" s="23"/>
      <c r="GLS17" s="23"/>
      <c r="GLT17" s="23"/>
      <c r="GLU17" s="23"/>
      <c r="GLV17" s="23"/>
      <c r="GLW17" s="23"/>
      <c r="GLX17" s="23"/>
      <c r="GLY17" s="23"/>
      <c r="GLZ17" s="23"/>
      <c r="GMA17" s="23"/>
      <c r="GMB17" s="23"/>
      <c r="GMC17" s="23"/>
      <c r="GMD17" s="23"/>
      <c r="GME17" s="23"/>
      <c r="GMF17" s="23"/>
      <c r="GMG17" s="23"/>
      <c r="GMH17" s="23"/>
      <c r="GMI17" s="23"/>
      <c r="GMJ17" s="23"/>
      <c r="GMK17" s="23"/>
      <c r="GML17" s="23"/>
      <c r="GMM17" s="23"/>
      <c r="GMN17" s="23"/>
      <c r="GMO17" s="23"/>
      <c r="GMP17" s="23"/>
      <c r="GMQ17" s="23"/>
      <c r="GMR17" s="23"/>
      <c r="GMS17" s="23"/>
      <c r="GMT17" s="23"/>
      <c r="GMU17" s="23"/>
      <c r="GMV17" s="23"/>
      <c r="GMW17" s="23"/>
      <c r="GMX17" s="23"/>
      <c r="GMY17" s="23"/>
      <c r="GMZ17" s="23"/>
      <c r="GNA17" s="23"/>
      <c r="GNB17" s="23"/>
      <c r="GNC17" s="23"/>
      <c r="GND17" s="23"/>
      <c r="GNE17" s="23"/>
      <c r="GNF17" s="23"/>
      <c r="GNG17" s="23"/>
      <c r="GNH17" s="23"/>
      <c r="GNI17" s="23"/>
      <c r="GNJ17" s="23"/>
      <c r="GNK17" s="23"/>
      <c r="GNL17" s="23"/>
      <c r="GNM17" s="23"/>
      <c r="GNN17" s="23"/>
      <c r="GNO17" s="23"/>
      <c r="GNP17" s="23"/>
      <c r="GNQ17" s="23"/>
      <c r="GNR17" s="23"/>
      <c r="GNS17" s="23"/>
      <c r="GNT17" s="23"/>
      <c r="GNU17" s="23"/>
      <c r="GNV17" s="23"/>
      <c r="GNW17" s="23"/>
      <c r="GNX17" s="23"/>
      <c r="GNY17" s="23"/>
      <c r="GNZ17" s="23"/>
      <c r="GOA17" s="23"/>
      <c r="GOB17" s="23"/>
      <c r="GOC17" s="23"/>
      <c r="GOD17" s="23"/>
      <c r="GOE17" s="23"/>
      <c r="GOF17" s="23"/>
      <c r="GOG17" s="23"/>
      <c r="GOH17" s="23"/>
      <c r="GOI17" s="23"/>
      <c r="GOJ17" s="23"/>
      <c r="GOK17" s="23"/>
      <c r="GOL17" s="23"/>
      <c r="GOM17" s="23"/>
      <c r="GON17" s="23"/>
      <c r="GOO17" s="23"/>
      <c r="GOP17" s="23"/>
      <c r="GOQ17" s="23"/>
      <c r="GOR17" s="23"/>
      <c r="GOS17" s="23"/>
      <c r="GOT17" s="23"/>
      <c r="GOU17" s="23"/>
      <c r="GOV17" s="23"/>
      <c r="GOW17" s="23"/>
      <c r="GOX17" s="23"/>
      <c r="GOY17" s="23"/>
      <c r="GOZ17" s="23"/>
      <c r="GPA17" s="23"/>
      <c r="GPB17" s="23"/>
      <c r="GPC17" s="23"/>
      <c r="GPD17" s="23"/>
      <c r="GPE17" s="23"/>
      <c r="GPF17" s="23"/>
      <c r="GPG17" s="23"/>
      <c r="GPH17" s="23"/>
      <c r="GPI17" s="23"/>
      <c r="GPJ17" s="23"/>
      <c r="GPK17" s="23"/>
      <c r="GPL17" s="23"/>
      <c r="GPM17" s="23"/>
      <c r="GPN17" s="23"/>
      <c r="GPO17" s="23"/>
      <c r="GPP17" s="23"/>
      <c r="GPQ17" s="23"/>
      <c r="GPR17" s="23"/>
      <c r="GPS17" s="23"/>
      <c r="GPT17" s="23"/>
      <c r="GPU17" s="23"/>
      <c r="GPV17" s="23"/>
      <c r="GPW17" s="23"/>
      <c r="GPX17" s="23"/>
      <c r="GPY17" s="23"/>
      <c r="GPZ17" s="23"/>
      <c r="GQA17" s="23"/>
      <c r="GQB17" s="23"/>
      <c r="GQC17" s="23"/>
      <c r="GQD17" s="23"/>
      <c r="GQE17" s="23"/>
      <c r="GQF17" s="23"/>
      <c r="GQG17" s="23"/>
      <c r="GQH17" s="23"/>
      <c r="GQI17" s="23"/>
      <c r="GQJ17" s="23"/>
      <c r="GQK17" s="23"/>
      <c r="GQL17" s="23"/>
      <c r="GQM17" s="23"/>
      <c r="GQN17" s="23"/>
      <c r="GQO17" s="23"/>
      <c r="GQP17" s="23"/>
      <c r="GQQ17" s="23"/>
      <c r="GQR17" s="23"/>
      <c r="GQS17" s="23"/>
      <c r="GQT17" s="23"/>
      <c r="GQU17" s="23"/>
      <c r="GQV17" s="23"/>
      <c r="GQW17" s="23"/>
      <c r="GQX17" s="23"/>
      <c r="GQY17" s="23"/>
      <c r="GQZ17" s="23"/>
      <c r="GRA17" s="23"/>
      <c r="GRB17" s="23"/>
      <c r="GRC17" s="23"/>
      <c r="GRD17" s="23"/>
      <c r="GRE17" s="23"/>
      <c r="GRF17" s="23"/>
      <c r="GRG17" s="23"/>
      <c r="GRH17" s="23"/>
      <c r="GRI17" s="23"/>
      <c r="GRJ17" s="23"/>
      <c r="GRK17" s="23"/>
      <c r="GRL17" s="23"/>
      <c r="GRM17" s="23"/>
      <c r="GRN17" s="23"/>
      <c r="GRO17" s="23"/>
      <c r="GRP17" s="23"/>
      <c r="GRQ17" s="23"/>
      <c r="GRR17" s="23"/>
      <c r="GRS17" s="23"/>
      <c r="GRT17" s="23"/>
      <c r="GRU17" s="23"/>
      <c r="GRV17" s="23"/>
      <c r="GRW17" s="23"/>
      <c r="GRX17" s="23"/>
      <c r="GRY17" s="23"/>
      <c r="GRZ17" s="23"/>
      <c r="GSA17" s="23"/>
      <c r="GSB17" s="23"/>
      <c r="GSC17" s="23"/>
      <c r="GSD17" s="23"/>
      <c r="GSE17" s="23"/>
      <c r="GSF17" s="23"/>
      <c r="GSG17" s="23"/>
      <c r="GSH17" s="23"/>
      <c r="GSI17" s="23"/>
      <c r="GSJ17" s="23"/>
      <c r="GSK17" s="23"/>
      <c r="GSL17" s="23"/>
      <c r="GSM17" s="23"/>
      <c r="GSN17" s="23"/>
      <c r="GSO17" s="23"/>
      <c r="GSP17" s="23"/>
      <c r="GSQ17" s="23"/>
      <c r="GSR17" s="23"/>
      <c r="GSS17" s="23"/>
      <c r="GST17" s="23"/>
      <c r="GSU17" s="23"/>
      <c r="GSV17" s="23"/>
      <c r="GSW17" s="23"/>
      <c r="GSX17" s="23"/>
      <c r="GSY17" s="23"/>
      <c r="GSZ17" s="23"/>
      <c r="GTA17" s="23"/>
      <c r="GTB17" s="23"/>
      <c r="GTC17" s="23"/>
      <c r="GTD17" s="23"/>
      <c r="GTE17" s="23"/>
      <c r="GTF17" s="23"/>
      <c r="GTG17" s="23"/>
      <c r="GTH17" s="23"/>
      <c r="GTI17" s="23"/>
      <c r="GTJ17" s="23"/>
      <c r="GTK17" s="23"/>
      <c r="GTL17" s="23"/>
      <c r="GTM17" s="23"/>
      <c r="GTN17" s="23"/>
      <c r="GTO17" s="23"/>
      <c r="GTP17" s="23"/>
      <c r="GTQ17" s="23"/>
      <c r="GTR17" s="23"/>
      <c r="GTS17" s="23"/>
      <c r="GTT17" s="23"/>
      <c r="GTU17" s="23"/>
      <c r="GTV17" s="23"/>
      <c r="GTW17" s="23"/>
      <c r="GTX17" s="23"/>
      <c r="GTY17" s="23"/>
      <c r="GTZ17" s="23"/>
      <c r="GUA17" s="23"/>
      <c r="GUB17" s="23"/>
      <c r="GUC17" s="23"/>
      <c r="GUD17" s="23"/>
      <c r="GUE17" s="23"/>
      <c r="GUF17" s="23"/>
      <c r="GUG17" s="23"/>
      <c r="GUH17" s="23"/>
      <c r="GUI17" s="23"/>
      <c r="GUJ17" s="23"/>
      <c r="GUK17" s="23"/>
      <c r="GUL17" s="23"/>
      <c r="GUM17" s="23"/>
      <c r="GUN17" s="23"/>
      <c r="GUO17" s="23"/>
      <c r="GUP17" s="23"/>
      <c r="GUQ17" s="23"/>
      <c r="GUR17" s="23"/>
      <c r="GUS17" s="23"/>
      <c r="GUT17" s="23"/>
      <c r="GUU17" s="23"/>
      <c r="GUV17" s="23"/>
      <c r="GUW17" s="23"/>
      <c r="GUX17" s="23"/>
      <c r="GUY17" s="23"/>
      <c r="GUZ17" s="23"/>
      <c r="GVA17" s="23"/>
      <c r="GVB17" s="23"/>
      <c r="GVC17" s="23"/>
      <c r="GVD17" s="23"/>
      <c r="GVE17" s="23"/>
      <c r="GVF17" s="23"/>
      <c r="GVG17" s="23"/>
      <c r="GVH17" s="23"/>
      <c r="GVI17" s="23"/>
      <c r="GVJ17" s="23"/>
      <c r="GVK17" s="23"/>
      <c r="GVL17" s="23"/>
      <c r="GVM17" s="23"/>
      <c r="GVN17" s="23"/>
      <c r="GVO17" s="23"/>
      <c r="GVP17" s="23"/>
      <c r="GVQ17" s="23"/>
      <c r="GVR17" s="23"/>
      <c r="GVS17" s="23"/>
      <c r="GVT17" s="23"/>
      <c r="GVU17" s="23"/>
      <c r="GVV17" s="23"/>
      <c r="GVW17" s="23"/>
      <c r="GVX17" s="23"/>
      <c r="GVY17" s="23"/>
      <c r="GVZ17" s="23"/>
      <c r="GWA17" s="23"/>
      <c r="GWB17" s="23"/>
      <c r="GWC17" s="23"/>
      <c r="GWD17" s="23"/>
      <c r="GWE17" s="23"/>
      <c r="GWF17" s="23"/>
      <c r="GWG17" s="23"/>
      <c r="GWH17" s="23"/>
      <c r="GWI17" s="23"/>
      <c r="GWJ17" s="23"/>
      <c r="GWK17" s="23"/>
      <c r="GWL17" s="23"/>
      <c r="GWM17" s="23"/>
      <c r="GWN17" s="23"/>
      <c r="GWO17" s="23"/>
      <c r="GWP17" s="23"/>
      <c r="GWQ17" s="23"/>
      <c r="GWR17" s="23"/>
      <c r="GWS17" s="23"/>
      <c r="GWT17" s="23"/>
      <c r="GWU17" s="23"/>
      <c r="GWV17" s="23"/>
      <c r="GWW17" s="23"/>
      <c r="GWX17" s="23"/>
      <c r="GWY17" s="23"/>
      <c r="GWZ17" s="23"/>
      <c r="GXA17" s="23"/>
      <c r="GXB17" s="23"/>
      <c r="GXC17" s="23"/>
      <c r="GXD17" s="23"/>
      <c r="GXE17" s="23"/>
      <c r="GXF17" s="23"/>
      <c r="GXG17" s="23"/>
      <c r="GXH17" s="23"/>
      <c r="GXI17" s="23"/>
      <c r="GXJ17" s="23"/>
      <c r="GXK17" s="23"/>
      <c r="GXL17" s="23"/>
      <c r="GXM17" s="23"/>
      <c r="GXN17" s="23"/>
      <c r="GXO17" s="23"/>
      <c r="GXP17" s="23"/>
      <c r="GXQ17" s="23"/>
      <c r="GXR17" s="23"/>
      <c r="GXS17" s="23"/>
      <c r="GXT17" s="23"/>
      <c r="GXU17" s="23"/>
      <c r="GXV17" s="23"/>
      <c r="GXW17" s="23"/>
      <c r="GXX17" s="23"/>
      <c r="GXY17" s="23"/>
      <c r="GXZ17" s="23"/>
      <c r="GYA17" s="23"/>
      <c r="GYB17" s="23"/>
      <c r="GYC17" s="23"/>
      <c r="GYD17" s="23"/>
      <c r="GYE17" s="23"/>
      <c r="GYF17" s="23"/>
      <c r="GYG17" s="23"/>
      <c r="GYH17" s="23"/>
      <c r="GYI17" s="23"/>
      <c r="GYJ17" s="23"/>
      <c r="GYK17" s="23"/>
      <c r="GYL17" s="23"/>
      <c r="GYM17" s="23"/>
      <c r="GYN17" s="23"/>
      <c r="GYO17" s="23"/>
      <c r="GYP17" s="23"/>
      <c r="GYQ17" s="23"/>
      <c r="GYR17" s="23"/>
      <c r="GYS17" s="23"/>
      <c r="GYT17" s="23"/>
      <c r="GYU17" s="23"/>
      <c r="GYV17" s="23"/>
      <c r="GYW17" s="23"/>
      <c r="GYX17" s="23"/>
      <c r="GYY17" s="23"/>
      <c r="GYZ17" s="23"/>
      <c r="GZA17" s="23"/>
      <c r="GZB17" s="23"/>
      <c r="GZC17" s="23"/>
      <c r="GZD17" s="23"/>
      <c r="GZE17" s="23"/>
      <c r="GZF17" s="23"/>
      <c r="GZG17" s="23"/>
      <c r="GZH17" s="23"/>
      <c r="GZI17" s="23"/>
      <c r="GZJ17" s="23"/>
      <c r="GZK17" s="23"/>
      <c r="GZL17" s="23"/>
      <c r="GZM17" s="23"/>
      <c r="GZN17" s="23"/>
      <c r="GZO17" s="23"/>
      <c r="GZP17" s="23"/>
      <c r="GZQ17" s="23"/>
      <c r="GZR17" s="23"/>
      <c r="GZS17" s="23"/>
      <c r="GZT17" s="23"/>
      <c r="GZU17" s="23"/>
      <c r="GZV17" s="23"/>
      <c r="GZW17" s="23"/>
      <c r="GZX17" s="23"/>
      <c r="GZY17" s="23"/>
      <c r="GZZ17" s="23"/>
      <c r="HAA17" s="23"/>
      <c r="HAB17" s="23"/>
      <c r="HAC17" s="23"/>
      <c r="HAD17" s="23"/>
      <c r="HAE17" s="23"/>
      <c r="HAF17" s="23"/>
      <c r="HAG17" s="23"/>
      <c r="HAH17" s="23"/>
      <c r="HAI17" s="23"/>
      <c r="HAJ17" s="23"/>
      <c r="HAK17" s="23"/>
      <c r="HAL17" s="23"/>
      <c r="HAM17" s="23"/>
      <c r="HAN17" s="23"/>
      <c r="HAO17" s="23"/>
      <c r="HAP17" s="23"/>
      <c r="HAQ17" s="23"/>
      <c r="HAR17" s="23"/>
      <c r="HAS17" s="23"/>
      <c r="HAT17" s="23"/>
      <c r="HAU17" s="23"/>
      <c r="HAV17" s="23"/>
      <c r="HAW17" s="23"/>
      <c r="HAX17" s="23"/>
      <c r="HAY17" s="23"/>
      <c r="HAZ17" s="23"/>
      <c r="HBA17" s="23"/>
      <c r="HBB17" s="23"/>
      <c r="HBC17" s="23"/>
      <c r="HBD17" s="23"/>
      <c r="HBE17" s="23"/>
      <c r="HBF17" s="23"/>
      <c r="HBG17" s="23"/>
      <c r="HBH17" s="23"/>
      <c r="HBI17" s="23"/>
      <c r="HBJ17" s="23"/>
      <c r="HBK17" s="23"/>
      <c r="HBL17" s="23"/>
      <c r="HBM17" s="23"/>
      <c r="HBN17" s="23"/>
      <c r="HBO17" s="23"/>
      <c r="HBP17" s="23"/>
      <c r="HBQ17" s="23"/>
      <c r="HBR17" s="23"/>
      <c r="HBS17" s="23"/>
      <c r="HBT17" s="23"/>
      <c r="HBU17" s="23"/>
      <c r="HBV17" s="23"/>
      <c r="HBW17" s="23"/>
      <c r="HBX17" s="23"/>
      <c r="HBY17" s="23"/>
      <c r="HBZ17" s="23"/>
      <c r="HCA17" s="23"/>
      <c r="HCB17" s="23"/>
      <c r="HCC17" s="23"/>
      <c r="HCD17" s="23"/>
      <c r="HCE17" s="23"/>
      <c r="HCF17" s="23"/>
      <c r="HCG17" s="23"/>
      <c r="HCH17" s="23"/>
      <c r="HCI17" s="23"/>
      <c r="HCJ17" s="23"/>
      <c r="HCK17" s="23"/>
      <c r="HCL17" s="23"/>
      <c r="HCM17" s="23"/>
      <c r="HCN17" s="23"/>
      <c r="HCO17" s="23"/>
      <c r="HCP17" s="23"/>
      <c r="HCQ17" s="23"/>
      <c r="HCR17" s="23"/>
      <c r="HCS17" s="23"/>
      <c r="HCT17" s="23"/>
      <c r="HCU17" s="23"/>
      <c r="HCV17" s="23"/>
      <c r="HCW17" s="23"/>
      <c r="HCX17" s="23"/>
      <c r="HCY17" s="23"/>
      <c r="HCZ17" s="23"/>
      <c r="HDA17" s="23"/>
      <c r="HDB17" s="23"/>
      <c r="HDC17" s="23"/>
      <c r="HDD17" s="23"/>
      <c r="HDE17" s="23"/>
      <c r="HDF17" s="23"/>
      <c r="HDG17" s="23"/>
      <c r="HDH17" s="23"/>
      <c r="HDI17" s="23"/>
      <c r="HDJ17" s="23"/>
      <c r="HDK17" s="23"/>
      <c r="HDL17" s="23"/>
      <c r="HDM17" s="23"/>
      <c r="HDN17" s="23"/>
      <c r="HDO17" s="23"/>
      <c r="HDP17" s="23"/>
      <c r="HDQ17" s="23"/>
      <c r="HDR17" s="23"/>
      <c r="HDS17" s="23"/>
      <c r="HDT17" s="23"/>
      <c r="HDU17" s="23"/>
      <c r="HDV17" s="23"/>
      <c r="HDW17" s="23"/>
      <c r="HDX17" s="23"/>
      <c r="HDY17" s="23"/>
      <c r="HDZ17" s="23"/>
      <c r="HEA17" s="23"/>
      <c r="HEB17" s="23"/>
      <c r="HEC17" s="23"/>
      <c r="HED17" s="23"/>
      <c r="HEE17" s="23"/>
      <c r="HEF17" s="23"/>
      <c r="HEG17" s="23"/>
      <c r="HEH17" s="23"/>
      <c r="HEI17" s="23"/>
      <c r="HEJ17" s="23"/>
      <c r="HEK17" s="23"/>
      <c r="HEL17" s="23"/>
      <c r="HEM17" s="23"/>
      <c r="HEN17" s="23"/>
      <c r="HEO17" s="23"/>
      <c r="HEP17" s="23"/>
      <c r="HEQ17" s="23"/>
      <c r="HER17" s="23"/>
      <c r="HES17" s="23"/>
      <c r="HET17" s="23"/>
      <c r="HEU17" s="23"/>
      <c r="HEV17" s="23"/>
      <c r="HEW17" s="23"/>
      <c r="HEX17" s="23"/>
      <c r="HEY17" s="23"/>
      <c r="HEZ17" s="23"/>
      <c r="HFA17" s="23"/>
      <c r="HFB17" s="23"/>
      <c r="HFC17" s="23"/>
      <c r="HFD17" s="23"/>
      <c r="HFE17" s="23"/>
      <c r="HFF17" s="23"/>
      <c r="HFG17" s="23"/>
      <c r="HFH17" s="23"/>
      <c r="HFI17" s="23"/>
      <c r="HFJ17" s="23"/>
      <c r="HFK17" s="23"/>
      <c r="HFL17" s="23"/>
      <c r="HFM17" s="23"/>
      <c r="HFN17" s="23"/>
      <c r="HFO17" s="23"/>
      <c r="HFP17" s="23"/>
      <c r="HFQ17" s="23"/>
      <c r="HFR17" s="23"/>
      <c r="HFS17" s="23"/>
      <c r="HFT17" s="23"/>
      <c r="HFU17" s="23"/>
      <c r="HFV17" s="23"/>
      <c r="HFW17" s="23"/>
      <c r="HFX17" s="23"/>
      <c r="HFY17" s="23"/>
      <c r="HFZ17" s="23"/>
      <c r="HGA17" s="23"/>
      <c r="HGB17" s="23"/>
      <c r="HGC17" s="23"/>
      <c r="HGD17" s="23"/>
      <c r="HGE17" s="23"/>
      <c r="HGF17" s="23"/>
      <c r="HGG17" s="23"/>
      <c r="HGH17" s="23"/>
      <c r="HGI17" s="23"/>
      <c r="HGJ17" s="23"/>
      <c r="HGK17" s="23"/>
      <c r="HGL17" s="23"/>
      <c r="HGM17" s="23"/>
      <c r="HGN17" s="23"/>
      <c r="HGO17" s="23"/>
      <c r="HGP17" s="23"/>
      <c r="HGQ17" s="23"/>
      <c r="HGR17" s="23"/>
      <c r="HGS17" s="23"/>
      <c r="HGT17" s="23"/>
      <c r="HGU17" s="23"/>
      <c r="HGV17" s="23"/>
      <c r="HGW17" s="23"/>
      <c r="HGX17" s="23"/>
      <c r="HGY17" s="23"/>
      <c r="HGZ17" s="23"/>
      <c r="HHA17" s="23"/>
      <c r="HHB17" s="23"/>
      <c r="HHC17" s="23"/>
      <c r="HHD17" s="23"/>
      <c r="HHE17" s="23"/>
      <c r="HHF17" s="23"/>
      <c r="HHG17" s="23"/>
      <c r="HHH17" s="23"/>
      <c r="HHI17" s="23"/>
      <c r="HHJ17" s="23"/>
      <c r="HHK17" s="23"/>
      <c r="HHL17" s="23"/>
      <c r="HHM17" s="23"/>
      <c r="HHN17" s="23"/>
      <c r="HHO17" s="23"/>
      <c r="HHP17" s="23"/>
      <c r="HHQ17" s="23"/>
      <c r="HHR17" s="23"/>
      <c r="HHS17" s="23"/>
      <c r="HHT17" s="23"/>
      <c r="HHU17" s="23"/>
      <c r="HHV17" s="23"/>
      <c r="HHW17" s="23"/>
      <c r="HHX17" s="23"/>
      <c r="HHY17" s="23"/>
      <c r="HHZ17" s="23"/>
      <c r="HIA17" s="23"/>
      <c r="HIB17" s="23"/>
      <c r="HIC17" s="23"/>
      <c r="HID17" s="23"/>
      <c r="HIE17" s="23"/>
      <c r="HIF17" s="23"/>
      <c r="HIG17" s="23"/>
      <c r="HIH17" s="23"/>
      <c r="HII17" s="23"/>
      <c r="HIJ17" s="23"/>
      <c r="HIK17" s="23"/>
      <c r="HIL17" s="23"/>
      <c r="HIM17" s="23"/>
      <c r="HIN17" s="23"/>
      <c r="HIO17" s="23"/>
      <c r="HIP17" s="23"/>
      <c r="HIQ17" s="23"/>
      <c r="HIR17" s="23"/>
      <c r="HIS17" s="23"/>
      <c r="HIT17" s="23"/>
      <c r="HIU17" s="23"/>
      <c r="HIV17" s="23"/>
      <c r="HIW17" s="23"/>
      <c r="HIX17" s="23"/>
      <c r="HIY17" s="23"/>
      <c r="HIZ17" s="23"/>
      <c r="HJA17" s="23"/>
      <c r="HJB17" s="23"/>
      <c r="HJC17" s="23"/>
      <c r="HJD17" s="23"/>
      <c r="HJE17" s="23"/>
      <c r="HJF17" s="23"/>
      <c r="HJG17" s="23"/>
      <c r="HJH17" s="23"/>
      <c r="HJI17" s="23"/>
      <c r="HJJ17" s="23"/>
      <c r="HJK17" s="23"/>
      <c r="HJL17" s="23"/>
      <c r="HJM17" s="23"/>
      <c r="HJN17" s="23"/>
      <c r="HJO17" s="23"/>
      <c r="HJP17" s="23"/>
      <c r="HJQ17" s="23"/>
      <c r="HJR17" s="23"/>
      <c r="HJS17" s="23"/>
      <c r="HJT17" s="23"/>
      <c r="HJU17" s="23"/>
      <c r="HJV17" s="23"/>
      <c r="HJW17" s="23"/>
      <c r="HJX17" s="23"/>
      <c r="HJY17" s="23"/>
      <c r="HJZ17" s="23"/>
      <c r="HKA17" s="23"/>
      <c r="HKB17" s="23"/>
      <c r="HKC17" s="23"/>
      <c r="HKD17" s="23"/>
      <c r="HKE17" s="23"/>
      <c r="HKF17" s="23"/>
      <c r="HKG17" s="23"/>
      <c r="HKH17" s="23"/>
      <c r="HKI17" s="23"/>
      <c r="HKJ17" s="23"/>
      <c r="HKK17" s="23"/>
      <c r="HKL17" s="23"/>
      <c r="HKM17" s="23"/>
      <c r="HKN17" s="23"/>
      <c r="HKO17" s="23"/>
      <c r="HKP17" s="23"/>
      <c r="HKQ17" s="23"/>
      <c r="HKR17" s="23"/>
      <c r="HKS17" s="23"/>
      <c r="HKT17" s="23"/>
      <c r="HKU17" s="23"/>
      <c r="HKV17" s="23"/>
      <c r="HKW17" s="23"/>
      <c r="HKX17" s="23"/>
      <c r="HKY17" s="23"/>
      <c r="HKZ17" s="23"/>
      <c r="HLA17" s="23"/>
      <c r="HLB17" s="23"/>
      <c r="HLC17" s="23"/>
      <c r="HLD17" s="23"/>
      <c r="HLE17" s="23"/>
      <c r="HLF17" s="23"/>
      <c r="HLG17" s="23"/>
      <c r="HLH17" s="23"/>
      <c r="HLI17" s="23"/>
      <c r="HLJ17" s="23"/>
      <c r="HLK17" s="23"/>
      <c r="HLL17" s="23"/>
      <c r="HLM17" s="23"/>
      <c r="HLN17" s="23"/>
      <c r="HLO17" s="23"/>
      <c r="HLP17" s="23"/>
      <c r="HLQ17" s="23"/>
      <c r="HLR17" s="23"/>
      <c r="HLS17" s="23"/>
      <c r="HLT17" s="23"/>
      <c r="HLU17" s="23"/>
      <c r="HLV17" s="23"/>
      <c r="HLW17" s="23"/>
      <c r="HLX17" s="23"/>
      <c r="HLY17" s="23"/>
      <c r="HLZ17" s="23"/>
      <c r="HMA17" s="23"/>
      <c r="HMB17" s="23"/>
      <c r="HMC17" s="23"/>
      <c r="HMD17" s="23"/>
      <c r="HME17" s="23"/>
      <c r="HMF17" s="23"/>
      <c r="HMG17" s="23"/>
      <c r="HMH17" s="23"/>
      <c r="HMI17" s="23"/>
      <c r="HMJ17" s="23"/>
      <c r="HMK17" s="23"/>
      <c r="HML17" s="23"/>
      <c r="HMM17" s="23"/>
      <c r="HMN17" s="23"/>
      <c r="HMO17" s="23"/>
      <c r="HMP17" s="23"/>
      <c r="HMQ17" s="23"/>
      <c r="HMR17" s="23"/>
      <c r="HMS17" s="23"/>
      <c r="HMT17" s="23"/>
      <c r="HMU17" s="23"/>
      <c r="HMV17" s="23"/>
      <c r="HMW17" s="23"/>
      <c r="HMX17" s="23"/>
      <c r="HMY17" s="23"/>
      <c r="HMZ17" s="23"/>
      <c r="HNA17" s="23"/>
      <c r="HNB17" s="23"/>
      <c r="HNC17" s="23"/>
      <c r="HND17" s="23"/>
      <c r="HNE17" s="23"/>
      <c r="HNF17" s="23"/>
      <c r="HNG17" s="23"/>
      <c r="HNH17" s="23"/>
      <c r="HNI17" s="23"/>
      <c r="HNJ17" s="23"/>
      <c r="HNK17" s="23"/>
      <c r="HNL17" s="23"/>
      <c r="HNM17" s="23"/>
      <c r="HNN17" s="23"/>
      <c r="HNO17" s="23"/>
      <c r="HNP17" s="23"/>
      <c r="HNQ17" s="23"/>
      <c r="HNR17" s="23"/>
      <c r="HNS17" s="23"/>
      <c r="HNT17" s="23"/>
      <c r="HNU17" s="23"/>
      <c r="HNV17" s="23"/>
      <c r="HNW17" s="23"/>
      <c r="HNX17" s="23"/>
      <c r="HNY17" s="23"/>
      <c r="HNZ17" s="23"/>
      <c r="HOA17" s="23"/>
      <c r="HOB17" s="23"/>
      <c r="HOC17" s="23"/>
      <c r="HOD17" s="23"/>
      <c r="HOE17" s="23"/>
      <c r="HOF17" s="23"/>
      <c r="HOG17" s="23"/>
      <c r="HOH17" s="23"/>
      <c r="HOI17" s="23"/>
      <c r="HOJ17" s="23"/>
      <c r="HOK17" s="23"/>
      <c r="HOL17" s="23"/>
      <c r="HOM17" s="23"/>
      <c r="HON17" s="23"/>
      <c r="HOO17" s="23"/>
      <c r="HOP17" s="23"/>
      <c r="HOQ17" s="23"/>
      <c r="HOR17" s="23"/>
      <c r="HOS17" s="23"/>
      <c r="HOT17" s="23"/>
      <c r="HOU17" s="23"/>
      <c r="HOV17" s="23"/>
      <c r="HOW17" s="23"/>
      <c r="HOX17" s="23"/>
      <c r="HOY17" s="23"/>
      <c r="HOZ17" s="23"/>
      <c r="HPA17" s="23"/>
      <c r="HPB17" s="23"/>
      <c r="HPC17" s="23"/>
      <c r="HPD17" s="23"/>
      <c r="HPE17" s="23"/>
      <c r="HPF17" s="23"/>
      <c r="HPG17" s="23"/>
      <c r="HPH17" s="23"/>
      <c r="HPI17" s="23"/>
      <c r="HPJ17" s="23"/>
      <c r="HPK17" s="23"/>
      <c r="HPL17" s="23"/>
      <c r="HPM17" s="23"/>
      <c r="HPN17" s="23"/>
      <c r="HPO17" s="23"/>
      <c r="HPP17" s="23"/>
      <c r="HPQ17" s="23"/>
      <c r="HPR17" s="23"/>
      <c r="HPS17" s="23"/>
      <c r="HPT17" s="23"/>
      <c r="HPU17" s="23"/>
      <c r="HPV17" s="23"/>
      <c r="HPW17" s="23"/>
      <c r="HPX17" s="23"/>
      <c r="HPY17" s="23"/>
      <c r="HPZ17" s="23"/>
      <c r="HQA17" s="23"/>
      <c r="HQB17" s="23"/>
      <c r="HQC17" s="23"/>
      <c r="HQD17" s="23"/>
      <c r="HQE17" s="23"/>
      <c r="HQF17" s="23"/>
      <c r="HQG17" s="23"/>
      <c r="HQH17" s="23"/>
      <c r="HQI17" s="23"/>
      <c r="HQJ17" s="23"/>
      <c r="HQK17" s="23"/>
      <c r="HQL17" s="23"/>
      <c r="HQM17" s="23"/>
      <c r="HQN17" s="23"/>
      <c r="HQO17" s="23"/>
      <c r="HQP17" s="23"/>
      <c r="HQQ17" s="23"/>
      <c r="HQR17" s="23"/>
      <c r="HQS17" s="23"/>
      <c r="HQT17" s="23"/>
      <c r="HQU17" s="23"/>
      <c r="HQV17" s="23"/>
      <c r="HQW17" s="23"/>
      <c r="HQX17" s="23"/>
      <c r="HQY17" s="23"/>
      <c r="HQZ17" s="23"/>
      <c r="HRA17" s="23"/>
      <c r="HRB17" s="23"/>
      <c r="HRC17" s="23"/>
      <c r="HRD17" s="23"/>
      <c r="HRE17" s="23"/>
      <c r="HRF17" s="23"/>
      <c r="HRG17" s="23"/>
      <c r="HRH17" s="23"/>
      <c r="HRI17" s="23"/>
      <c r="HRJ17" s="23"/>
      <c r="HRK17" s="23"/>
      <c r="HRL17" s="23"/>
      <c r="HRM17" s="23"/>
      <c r="HRN17" s="23"/>
      <c r="HRO17" s="23"/>
      <c r="HRP17" s="23"/>
      <c r="HRQ17" s="23"/>
      <c r="HRR17" s="23"/>
      <c r="HRS17" s="23"/>
      <c r="HRT17" s="23"/>
      <c r="HRU17" s="23"/>
      <c r="HRV17" s="23"/>
      <c r="HRW17" s="23"/>
      <c r="HRX17" s="23"/>
      <c r="HRY17" s="23"/>
      <c r="HRZ17" s="23"/>
      <c r="HSA17" s="23"/>
      <c r="HSB17" s="23"/>
      <c r="HSC17" s="23"/>
      <c r="HSD17" s="23"/>
      <c r="HSE17" s="23"/>
      <c r="HSF17" s="23"/>
      <c r="HSG17" s="23"/>
      <c r="HSH17" s="23"/>
      <c r="HSI17" s="23"/>
      <c r="HSJ17" s="23"/>
      <c r="HSK17" s="23"/>
      <c r="HSL17" s="23"/>
      <c r="HSM17" s="23"/>
      <c r="HSN17" s="23"/>
      <c r="HSO17" s="23"/>
      <c r="HSP17" s="23"/>
      <c r="HSQ17" s="23"/>
      <c r="HSR17" s="23"/>
      <c r="HSS17" s="23"/>
      <c r="HST17" s="23"/>
      <c r="HSU17" s="23"/>
      <c r="HSV17" s="23"/>
      <c r="HSW17" s="23"/>
      <c r="HSX17" s="23"/>
      <c r="HSY17" s="23"/>
      <c r="HSZ17" s="23"/>
      <c r="HTA17" s="23"/>
      <c r="HTB17" s="23"/>
      <c r="HTC17" s="23"/>
      <c r="HTD17" s="23"/>
      <c r="HTE17" s="23"/>
      <c r="HTF17" s="23"/>
      <c r="HTG17" s="23"/>
      <c r="HTH17" s="23"/>
      <c r="HTI17" s="23"/>
      <c r="HTJ17" s="23"/>
      <c r="HTK17" s="23"/>
      <c r="HTL17" s="23"/>
      <c r="HTM17" s="23"/>
      <c r="HTN17" s="23"/>
      <c r="HTO17" s="23"/>
      <c r="HTP17" s="23"/>
      <c r="HTQ17" s="23"/>
      <c r="HTR17" s="23"/>
      <c r="HTS17" s="23"/>
      <c r="HTT17" s="23"/>
      <c r="HTU17" s="23"/>
      <c r="HTV17" s="23"/>
      <c r="HTW17" s="23"/>
      <c r="HTX17" s="23"/>
      <c r="HTY17" s="23"/>
      <c r="HTZ17" s="23"/>
      <c r="HUA17" s="23"/>
      <c r="HUB17" s="23"/>
      <c r="HUC17" s="23"/>
      <c r="HUD17" s="23"/>
      <c r="HUE17" s="23"/>
      <c r="HUF17" s="23"/>
      <c r="HUG17" s="23"/>
      <c r="HUH17" s="23"/>
      <c r="HUI17" s="23"/>
      <c r="HUJ17" s="23"/>
      <c r="HUK17" s="23"/>
      <c r="HUL17" s="23"/>
      <c r="HUM17" s="23"/>
      <c r="HUN17" s="23"/>
      <c r="HUO17" s="23"/>
      <c r="HUP17" s="23"/>
      <c r="HUQ17" s="23"/>
      <c r="HUR17" s="23"/>
      <c r="HUS17" s="23"/>
      <c r="HUT17" s="23"/>
      <c r="HUU17" s="23"/>
      <c r="HUV17" s="23"/>
      <c r="HUW17" s="23"/>
      <c r="HUX17" s="23"/>
      <c r="HUY17" s="23"/>
      <c r="HUZ17" s="23"/>
      <c r="HVA17" s="23"/>
      <c r="HVB17" s="23"/>
      <c r="HVC17" s="23"/>
      <c r="HVD17" s="23"/>
      <c r="HVE17" s="23"/>
      <c r="HVF17" s="23"/>
      <c r="HVG17" s="23"/>
      <c r="HVH17" s="23"/>
      <c r="HVI17" s="23"/>
      <c r="HVJ17" s="23"/>
      <c r="HVK17" s="23"/>
      <c r="HVL17" s="23"/>
      <c r="HVM17" s="23"/>
      <c r="HVN17" s="23"/>
      <c r="HVO17" s="23"/>
      <c r="HVP17" s="23"/>
      <c r="HVQ17" s="23"/>
      <c r="HVR17" s="23"/>
      <c r="HVS17" s="23"/>
      <c r="HVT17" s="23"/>
      <c r="HVU17" s="23"/>
      <c r="HVV17" s="23"/>
      <c r="HVW17" s="23"/>
      <c r="HVX17" s="23"/>
      <c r="HVY17" s="23"/>
      <c r="HVZ17" s="23"/>
      <c r="HWA17" s="23"/>
      <c r="HWB17" s="23"/>
      <c r="HWC17" s="23"/>
      <c r="HWD17" s="23"/>
      <c r="HWE17" s="23"/>
      <c r="HWF17" s="23"/>
      <c r="HWG17" s="23"/>
      <c r="HWH17" s="23"/>
      <c r="HWI17" s="23"/>
      <c r="HWJ17" s="23"/>
      <c r="HWK17" s="23"/>
      <c r="HWL17" s="23"/>
      <c r="HWM17" s="23"/>
      <c r="HWN17" s="23"/>
      <c r="HWO17" s="23"/>
      <c r="HWP17" s="23"/>
      <c r="HWQ17" s="23"/>
      <c r="HWR17" s="23"/>
      <c r="HWS17" s="23"/>
      <c r="HWT17" s="23"/>
      <c r="HWU17" s="23"/>
      <c r="HWV17" s="23"/>
      <c r="HWW17" s="23"/>
      <c r="HWX17" s="23"/>
      <c r="HWY17" s="23"/>
      <c r="HWZ17" s="23"/>
      <c r="HXA17" s="23"/>
      <c r="HXB17" s="23"/>
      <c r="HXC17" s="23"/>
      <c r="HXD17" s="23"/>
      <c r="HXE17" s="23"/>
      <c r="HXF17" s="23"/>
      <c r="HXG17" s="23"/>
      <c r="HXH17" s="23"/>
      <c r="HXI17" s="23"/>
      <c r="HXJ17" s="23"/>
      <c r="HXK17" s="23"/>
      <c r="HXL17" s="23"/>
      <c r="HXM17" s="23"/>
      <c r="HXN17" s="23"/>
      <c r="HXO17" s="23"/>
      <c r="HXP17" s="23"/>
      <c r="HXQ17" s="23"/>
      <c r="HXR17" s="23"/>
      <c r="HXS17" s="23"/>
      <c r="HXT17" s="23"/>
      <c r="HXU17" s="23"/>
      <c r="HXV17" s="23"/>
      <c r="HXW17" s="23"/>
      <c r="HXX17" s="23"/>
      <c r="HXY17" s="23"/>
      <c r="HXZ17" s="23"/>
      <c r="HYA17" s="23"/>
      <c r="HYB17" s="23"/>
      <c r="HYC17" s="23"/>
      <c r="HYD17" s="23"/>
      <c r="HYE17" s="23"/>
      <c r="HYF17" s="23"/>
      <c r="HYG17" s="23"/>
      <c r="HYH17" s="23"/>
      <c r="HYI17" s="23"/>
      <c r="HYJ17" s="23"/>
      <c r="HYK17" s="23"/>
      <c r="HYL17" s="23"/>
      <c r="HYM17" s="23"/>
      <c r="HYN17" s="23"/>
      <c r="HYO17" s="23"/>
      <c r="HYP17" s="23"/>
      <c r="HYQ17" s="23"/>
      <c r="HYR17" s="23"/>
      <c r="HYS17" s="23"/>
      <c r="HYT17" s="23"/>
      <c r="HYU17" s="23"/>
      <c r="HYV17" s="23"/>
      <c r="HYW17" s="23"/>
      <c r="HYX17" s="23"/>
      <c r="HYY17" s="23"/>
      <c r="HYZ17" s="23"/>
      <c r="HZA17" s="23"/>
      <c r="HZB17" s="23"/>
      <c r="HZC17" s="23"/>
      <c r="HZD17" s="23"/>
      <c r="HZE17" s="23"/>
      <c r="HZF17" s="23"/>
      <c r="HZG17" s="23"/>
      <c r="HZH17" s="23"/>
      <c r="HZI17" s="23"/>
      <c r="HZJ17" s="23"/>
      <c r="HZK17" s="23"/>
      <c r="HZL17" s="23"/>
      <c r="HZM17" s="23"/>
      <c r="HZN17" s="23"/>
      <c r="HZO17" s="23"/>
      <c r="HZP17" s="23"/>
      <c r="HZQ17" s="23"/>
      <c r="HZR17" s="23"/>
      <c r="HZS17" s="23"/>
      <c r="HZT17" s="23"/>
      <c r="HZU17" s="23"/>
      <c r="HZV17" s="23"/>
      <c r="HZW17" s="23"/>
      <c r="HZX17" s="23"/>
      <c r="HZY17" s="23"/>
      <c r="HZZ17" s="23"/>
      <c r="IAA17" s="23"/>
      <c r="IAB17" s="23"/>
      <c r="IAC17" s="23"/>
      <c r="IAD17" s="23"/>
      <c r="IAE17" s="23"/>
      <c r="IAF17" s="23"/>
      <c r="IAG17" s="23"/>
      <c r="IAH17" s="23"/>
      <c r="IAI17" s="23"/>
      <c r="IAJ17" s="23"/>
      <c r="IAK17" s="23"/>
      <c r="IAL17" s="23"/>
      <c r="IAM17" s="23"/>
      <c r="IAN17" s="23"/>
      <c r="IAO17" s="23"/>
      <c r="IAP17" s="23"/>
      <c r="IAQ17" s="23"/>
      <c r="IAR17" s="23"/>
      <c r="IAS17" s="23"/>
      <c r="IAT17" s="23"/>
      <c r="IAU17" s="23"/>
      <c r="IAV17" s="23"/>
      <c r="IAW17" s="23"/>
      <c r="IAX17" s="23"/>
      <c r="IAY17" s="23"/>
      <c r="IAZ17" s="23"/>
      <c r="IBA17" s="23"/>
      <c r="IBB17" s="23"/>
      <c r="IBC17" s="23"/>
      <c r="IBD17" s="23"/>
      <c r="IBE17" s="23"/>
      <c r="IBF17" s="23"/>
      <c r="IBG17" s="23"/>
      <c r="IBH17" s="23"/>
      <c r="IBI17" s="23"/>
      <c r="IBJ17" s="23"/>
      <c r="IBK17" s="23"/>
      <c r="IBL17" s="23"/>
      <c r="IBM17" s="23"/>
      <c r="IBN17" s="23"/>
      <c r="IBO17" s="23"/>
      <c r="IBP17" s="23"/>
      <c r="IBQ17" s="23"/>
      <c r="IBR17" s="23"/>
      <c r="IBS17" s="23"/>
      <c r="IBT17" s="23"/>
      <c r="IBU17" s="23"/>
      <c r="IBV17" s="23"/>
      <c r="IBW17" s="23"/>
      <c r="IBX17" s="23"/>
      <c r="IBY17" s="23"/>
      <c r="IBZ17" s="23"/>
      <c r="ICA17" s="23"/>
      <c r="ICB17" s="23"/>
      <c r="ICC17" s="23"/>
      <c r="ICD17" s="23"/>
      <c r="ICE17" s="23"/>
      <c r="ICF17" s="23"/>
      <c r="ICG17" s="23"/>
      <c r="ICH17" s="23"/>
      <c r="ICI17" s="23"/>
      <c r="ICJ17" s="23"/>
      <c r="ICK17" s="23"/>
      <c r="ICL17" s="23"/>
      <c r="ICM17" s="23"/>
      <c r="ICN17" s="23"/>
      <c r="ICO17" s="23"/>
      <c r="ICP17" s="23"/>
      <c r="ICQ17" s="23"/>
      <c r="ICR17" s="23"/>
      <c r="ICS17" s="23"/>
      <c r="ICT17" s="23"/>
      <c r="ICU17" s="23"/>
      <c r="ICV17" s="23"/>
      <c r="ICW17" s="23"/>
      <c r="ICX17" s="23"/>
      <c r="ICY17" s="23"/>
      <c r="ICZ17" s="23"/>
      <c r="IDA17" s="23"/>
      <c r="IDB17" s="23"/>
      <c r="IDC17" s="23"/>
      <c r="IDD17" s="23"/>
      <c r="IDE17" s="23"/>
      <c r="IDF17" s="23"/>
      <c r="IDG17" s="23"/>
      <c r="IDH17" s="23"/>
      <c r="IDI17" s="23"/>
      <c r="IDJ17" s="23"/>
      <c r="IDK17" s="23"/>
      <c r="IDL17" s="23"/>
      <c r="IDM17" s="23"/>
      <c r="IDN17" s="23"/>
      <c r="IDO17" s="23"/>
      <c r="IDP17" s="23"/>
      <c r="IDQ17" s="23"/>
      <c r="IDR17" s="23"/>
      <c r="IDS17" s="23"/>
      <c r="IDT17" s="23"/>
      <c r="IDU17" s="23"/>
      <c r="IDV17" s="23"/>
      <c r="IDW17" s="23"/>
      <c r="IDX17" s="23"/>
      <c r="IDY17" s="23"/>
      <c r="IDZ17" s="23"/>
      <c r="IEA17" s="23"/>
      <c r="IEB17" s="23"/>
      <c r="IEC17" s="23"/>
      <c r="IED17" s="23"/>
      <c r="IEE17" s="23"/>
      <c r="IEF17" s="23"/>
      <c r="IEG17" s="23"/>
      <c r="IEH17" s="23"/>
      <c r="IEI17" s="23"/>
      <c r="IEJ17" s="23"/>
      <c r="IEK17" s="23"/>
      <c r="IEL17" s="23"/>
      <c r="IEM17" s="23"/>
      <c r="IEN17" s="23"/>
      <c r="IEO17" s="23"/>
      <c r="IEP17" s="23"/>
      <c r="IEQ17" s="23"/>
      <c r="IER17" s="23"/>
      <c r="IES17" s="23"/>
      <c r="IET17" s="23"/>
      <c r="IEU17" s="23"/>
      <c r="IEV17" s="23"/>
      <c r="IEW17" s="23"/>
      <c r="IEX17" s="23"/>
      <c r="IEY17" s="23"/>
      <c r="IEZ17" s="23"/>
      <c r="IFA17" s="23"/>
      <c r="IFB17" s="23"/>
      <c r="IFC17" s="23"/>
      <c r="IFD17" s="23"/>
      <c r="IFE17" s="23"/>
      <c r="IFF17" s="23"/>
      <c r="IFG17" s="23"/>
      <c r="IFH17" s="23"/>
      <c r="IFI17" s="23"/>
      <c r="IFJ17" s="23"/>
      <c r="IFK17" s="23"/>
      <c r="IFL17" s="23"/>
      <c r="IFM17" s="23"/>
      <c r="IFN17" s="23"/>
      <c r="IFO17" s="23"/>
      <c r="IFP17" s="23"/>
      <c r="IFQ17" s="23"/>
      <c r="IFR17" s="23"/>
      <c r="IFS17" s="23"/>
      <c r="IFT17" s="23"/>
      <c r="IFU17" s="23"/>
      <c r="IFV17" s="23"/>
      <c r="IFW17" s="23"/>
      <c r="IFX17" s="23"/>
      <c r="IFY17" s="23"/>
      <c r="IFZ17" s="23"/>
      <c r="IGA17" s="23"/>
      <c r="IGB17" s="23"/>
      <c r="IGC17" s="23"/>
      <c r="IGD17" s="23"/>
      <c r="IGE17" s="23"/>
      <c r="IGF17" s="23"/>
      <c r="IGG17" s="23"/>
      <c r="IGH17" s="23"/>
      <c r="IGI17" s="23"/>
      <c r="IGJ17" s="23"/>
      <c r="IGK17" s="23"/>
      <c r="IGL17" s="23"/>
      <c r="IGM17" s="23"/>
      <c r="IGN17" s="23"/>
      <c r="IGO17" s="23"/>
      <c r="IGP17" s="23"/>
      <c r="IGQ17" s="23"/>
      <c r="IGR17" s="23"/>
      <c r="IGS17" s="23"/>
      <c r="IGT17" s="23"/>
      <c r="IGU17" s="23"/>
      <c r="IGV17" s="23"/>
      <c r="IGW17" s="23"/>
      <c r="IGX17" s="23"/>
      <c r="IGY17" s="23"/>
      <c r="IGZ17" s="23"/>
      <c r="IHA17" s="23"/>
      <c r="IHB17" s="23"/>
      <c r="IHC17" s="23"/>
      <c r="IHD17" s="23"/>
      <c r="IHE17" s="23"/>
      <c r="IHF17" s="23"/>
      <c r="IHG17" s="23"/>
      <c r="IHH17" s="23"/>
      <c r="IHI17" s="23"/>
      <c r="IHJ17" s="23"/>
      <c r="IHK17" s="23"/>
      <c r="IHL17" s="23"/>
      <c r="IHM17" s="23"/>
      <c r="IHN17" s="23"/>
      <c r="IHO17" s="23"/>
      <c r="IHP17" s="23"/>
      <c r="IHQ17" s="23"/>
      <c r="IHR17" s="23"/>
      <c r="IHS17" s="23"/>
      <c r="IHT17" s="23"/>
      <c r="IHU17" s="23"/>
      <c r="IHV17" s="23"/>
      <c r="IHW17" s="23"/>
      <c r="IHX17" s="23"/>
      <c r="IHY17" s="23"/>
      <c r="IHZ17" s="23"/>
      <c r="IIA17" s="23"/>
      <c r="IIB17" s="23"/>
      <c r="IIC17" s="23"/>
      <c r="IID17" s="23"/>
      <c r="IIE17" s="23"/>
      <c r="IIF17" s="23"/>
      <c r="IIG17" s="23"/>
      <c r="IIH17" s="23"/>
      <c r="III17" s="23"/>
      <c r="IIJ17" s="23"/>
      <c r="IIK17" s="23"/>
      <c r="IIL17" s="23"/>
      <c r="IIM17" s="23"/>
      <c r="IIN17" s="23"/>
      <c r="IIO17" s="23"/>
      <c r="IIP17" s="23"/>
      <c r="IIQ17" s="23"/>
      <c r="IIR17" s="23"/>
      <c r="IIS17" s="23"/>
      <c r="IIT17" s="23"/>
      <c r="IIU17" s="23"/>
      <c r="IIV17" s="23"/>
      <c r="IIW17" s="23"/>
      <c r="IIX17" s="23"/>
      <c r="IIY17" s="23"/>
      <c r="IIZ17" s="23"/>
      <c r="IJA17" s="23"/>
      <c r="IJB17" s="23"/>
      <c r="IJC17" s="23"/>
      <c r="IJD17" s="23"/>
      <c r="IJE17" s="23"/>
      <c r="IJF17" s="23"/>
      <c r="IJG17" s="23"/>
      <c r="IJH17" s="23"/>
      <c r="IJI17" s="23"/>
      <c r="IJJ17" s="23"/>
      <c r="IJK17" s="23"/>
      <c r="IJL17" s="23"/>
      <c r="IJM17" s="23"/>
      <c r="IJN17" s="23"/>
      <c r="IJO17" s="23"/>
      <c r="IJP17" s="23"/>
      <c r="IJQ17" s="23"/>
      <c r="IJR17" s="23"/>
      <c r="IJS17" s="23"/>
      <c r="IJT17" s="23"/>
      <c r="IJU17" s="23"/>
      <c r="IJV17" s="23"/>
      <c r="IJW17" s="23"/>
      <c r="IJX17" s="23"/>
      <c r="IJY17" s="23"/>
      <c r="IJZ17" s="23"/>
      <c r="IKA17" s="23"/>
      <c r="IKB17" s="23"/>
      <c r="IKC17" s="23"/>
      <c r="IKD17" s="23"/>
      <c r="IKE17" s="23"/>
      <c r="IKF17" s="23"/>
      <c r="IKG17" s="23"/>
      <c r="IKH17" s="23"/>
      <c r="IKI17" s="23"/>
      <c r="IKJ17" s="23"/>
      <c r="IKK17" s="23"/>
      <c r="IKL17" s="23"/>
      <c r="IKM17" s="23"/>
      <c r="IKN17" s="23"/>
      <c r="IKO17" s="23"/>
      <c r="IKP17" s="23"/>
      <c r="IKQ17" s="23"/>
      <c r="IKR17" s="23"/>
      <c r="IKS17" s="23"/>
      <c r="IKT17" s="23"/>
      <c r="IKU17" s="23"/>
      <c r="IKV17" s="23"/>
      <c r="IKW17" s="23"/>
      <c r="IKX17" s="23"/>
      <c r="IKY17" s="23"/>
      <c r="IKZ17" s="23"/>
      <c r="ILA17" s="23"/>
      <c r="ILB17" s="23"/>
      <c r="ILC17" s="23"/>
      <c r="ILD17" s="23"/>
      <c r="ILE17" s="23"/>
      <c r="ILF17" s="23"/>
      <c r="ILG17" s="23"/>
      <c r="ILH17" s="23"/>
      <c r="ILI17" s="23"/>
      <c r="ILJ17" s="23"/>
      <c r="ILK17" s="23"/>
      <c r="ILL17" s="23"/>
      <c r="ILM17" s="23"/>
      <c r="ILN17" s="23"/>
      <c r="ILO17" s="23"/>
      <c r="ILP17" s="23"/>
      <c r="ILQ17" s="23"/>
      <c r="ILR17" s="23"/>
      <c r="ILS17" s="23"/>
      <c r="ILT17" s="23"/>
      <c r="ILU17" s="23"/>
      <c r="ILV17" s="23"/>
      <c r="ILW17" s="23"/>
      <c r="ILX17" s="23"/>
      <c r="ILY17" s="23"/>
      <c r="ILZ17" s="23"/>
      <c r="IMA17" s="23"/>
      <c r="IMB17" s="23"/>
      <c r="IMC17" s="23"/>
      <c r="IMD17" s="23"/>
      <c r="IME17" s="23"/>
      <c r="IMF17" s="23"/>
      <c r="IMG17" s="23"/>
      <c r="IMH17" s="23"/>
      <c r="IMI17" s="23"/>
      <c r="IMJ17" s="23"/>
      <c r="IMK17" s="23"/>
      <c r="IML17" s="23"/>
      <c r="IMM17" s="23"/>
      <c r="IMN17" s="23"/>
      <c r="IMO17" s="23"/>
      <c r="IMP17" s="23"/>
      <c r="IMQ17" s="23"/>
      <c r="IMR17" s="23"/>
      <c r="IMS17" s="23"/>
      <c r="IMT17" s="23"/>
      <c r="IMU17" s="23"/>
      <c r="IMV17" s="23"/>
      <c r="IMW17" s="23"/>
      <c r="IMX17" s="23"/>
      <c r="IMY17" s="23"/>
      <c r="IMZ17" s="23"/>
      <c r="INA17" s="23"/>
      <c r="INB17" s="23"/>
      <c r="INC17" s="23"/>
      <c r="IND17" s="23"/>
      <c r="INE17" s="23"/>
      <c r="INF17" s="23"/>
      <c r="ING17" s="23"/>
      <c r="INH17" s="23"/>
      <c r="INI17" s="23"/>
      <c r="INJ17" s="23"/>
      <c r="INK17" s="23"/>
      <c r="INL17" s="23"/>
      <c r="INM17" s="23"/>
      <c r="INN17" s="23"/>
      <c r="INO17" s="23"/>
      <c r="INP17" s="23"/>
      <c r="INQ17" s="23"/>
      <c r="INR17" s="23"/>
      <c r="INS17" s="23"/>
      <c r="INT17" s="23"/>
      <c r="INU17" s="23"/>
      <c r="INV17" s="23"/>
      <c r="INW17" s="23"/>
      <c r="INX17" s="23"/>
      <c r="INY17" s="23"/>
      <c r="INZ17" s="23"/>
      <c r="IOA17" s="23"/>
      <c r="IOB17" s="23"/>
      <c r="IOC17" s="23"/>
      <c r="IOD17" s="23"/>
      <c r="IOE17" s="23"/>
      <c r="IOF17" s="23"/>
      <c r="IOG17" s="23"/>
      <c r="IOH17" s="23"/>
      <c r="IOI17" s="23"/>
      <c r="IOJ17" s="23"/>
      <c r="IOK17" s="23"/>
      <c r="IOL17" s="23"/>
      <c r="IOM17" s="23"/>
      <c r="ION17" s="23"/>
      <c r="IOO17" s="23"/>
      <c r="IOP17" s="23"/>
      <c r="IOQ17" s="23"/>
      <c r="IOR17" s="23"/>
      <c r="IOS17" s="23"/>
      <c r="IOT17" s="23"/>
      <c r="IOU17" s="23"/>
      <c r="IOV17" s="23"/>
      <c r="IOW17" s="23"/>
      <c r="IOX17" s="23"/>
      <c r="IOY17" s="23"/>
      <c r="IOZ17" s="23"/>
      <c r="IPA17" s="23"/>
      <c r="IPB17" s="23"/>
      <c r="IPC17" s="23"/>
      <c r="IPD17" s="23"/>
      <c r="IPE17" s="23"/>
      <c r="IPF17" s="23"/>
      <c r="IPG17" s="23"/>
      <c r="IPH17" s="23"/>
      <c r="IPI17" s="23"/>
      <c r="IPJ17" s="23"/>
      <c r="IPK17" s="23"/>
      <c r="IPL17" s="23"/>
      <c r="IPM17" s="23"/>
      <c r="IPN17" s="23"/>
      <c r="IPO17" s="23"/>
      <c r="IPP17" s="23"/>
      <c r="IPQ17" s="23"/>
      <c r="IPR17" s="23"/>
      <c r="IPS17" s="23"/>
      <c r="IPT17" s="23"/>
      <c r="IPU17" s="23"/>
      <c r="IPV17" s="23"/>
      <c r="IPW17" s="23"/>
      <c r="IPX17" s="23"/>
      <c r="IPY17" s="23"/>
      <c r="IPZ17" s="23"/>
      <c r="IQA17" s="23"/>
      <c r="IQB17" s="23"/>
      <c r="IQC17" s="23"/>
      <c r="IQD17" s="23"/>
      <c r="IQE17" s="23"/>
      <c r="IQF17" s="23"/>
      <c r="IQG17" s="23"/>
      <c r="IQH17" s="23"/>
      <c r="IQI17" s="23"/>
      <c r="IQJ17" s="23"/>
      <c r="IQK17" s="23"/>
      <c r="IQL17" s="23"/>
      <c r="IQM17" s="23"/>
      <c r="IQN17" s="23"/>
      <c r="IQO17" s="23"/>
      <c r="IQP17" s="23"/>
      <c r="IQQ17" s="23"/>
      <c r="IQR17" s="23"/>
      <c r="IQS17" s="23"/>
      <c r="IQT17" s="23"/>
      <c r="IQU17" s="23"/>
      <c r="IQV17" s="23"/>
      <c r="IQW17" s="23"/>
      <c r="IQX17" s="23"/>
      <c r="IQY17" s="23"/>
      <c r="IQZ17" s="23"/>
      <c r="IRA17" s="23"/>
      <c r="IRB17" s="23"/>
      <c r="IRC17" s="23"/>
      <c r="IRD17" s="23"/>
      <c r="IRE17" s="23"/>
      <c r="IRF17" s="23"/>
      <c r="IRG17" s="23"/>
      <c r="IRH17" s="23"/>
      <c r="IRI17" s="23"/>
      <c r="IRJ17" s="23"/>
      <c r="IRK17" s="23"/>
      <c r="IRL17" s="23"/>
      <c r="IRM17" s="23"/>
      <c r="IRN17" s="23"/>
      <c r="IRO17" s="23"/>
      <c r="IRP17" s="23"/>
      <c r="IRQ17" s="23"/>
      <c r="IRR17" s="23"/>
      <c r="IRS17" s="23"/>
      <c r="IRT17" s="23"/>
      <c r="IRU17" s="23"/>
      <c r="IRV17" s="23"/>
      <c r="IRW17" s="23"/>
      <c r="IRX17" s="23"/>
      <c r="IRY17" s="23"/>
      <c r="IRZ17" s="23"/>
      <c r="ISA17" s="23"/>
      <c r="ISB17" s="23"/>
      <c r="ISC17" s="23"/>
      <c r="ISD17" s="23"/>
      <c r="ISE17" s="23"/>
      <c r="ISF17" s="23"/>
      <c r="ISG17" s="23"/>
      <c r="ISH17" s="23"/>
      <c r="ISI17" s="23"/>
      <c r="ISJ17" s="23"/>
      <c r="ISK17" s="23"/>
      <c r="ISL17" s="23"/>
      <c r="ISM17" s="23"/>
      <c r="ISN17" s="23"/>
      <c r="ISO17" s="23"/>
      <c r="ISP17" s="23"/>
      <c r="ISQ17" s="23"/>
      <c r="ISR17" s="23"/>
      <c r="ISS17" s="23"/>
      <c r="IST17" s="23"/>
      <c r="ISU17" s="23"/>
      <c r="ISV17" s="23"/>
      <c r="ISW17" s="23"/>
      <c r="ISX17" s="23"/>
      <c r="ISY17" s="23"/>
      <c r="ISZ17" s="23"/>
      <c r="ITA17" s="23"/>
      <c r="ITB17" s="23"/>
      <c r="ITC17" s="23"/>
      <c r="ITD17" s="23"/>
      <c r="ITE17" s="23"/>
      <c r="ITF17" s="23"/>
      <c r="ITG17" s="23"/>
      <c r="ITH17" s="23"/>
      <c r="ITI17" s="23"/>
      <c r="ITJ17" s="23"/>
      <c r="ITK17" s="23"/>
      <c r="ITL17" s="23"/>
      <c r="ITM17" s="23"/>
      <c r="ITN17" s="23"/>
      <c r="ITO17" s="23"/>
      <c r="ITP17" s="23"/>
      <c r="ITQ17" s="23"/>
      <c r="ITR17" s="23"/>
      <c r="ITS17" s="23"/>
      <c r="ITT17" s="23"/>
      <c r="ITU17" s="23"/>
      <c r="ITV17" s="23"/>
      <c r="ITW17" s="23"/>
      <c r="ITX17" s="23"/>
      <c r="ITY17" s="23"/>
      <c r="ITZ17" s="23"/>
      <c r="IUA17" s="23"/>
      <c r="IUB17" s="23"/>
      <c r="IUC17" s="23"/>
      <c r="IUD17" s="23"/>
      <c r="IUE17" s="23"/>
      <c r="IUF17" s="23"/>
      <c r="IUG17" s="23"/>
      <c r="IUH17" s="23"/>
      <c r="IUI17" s="23"/>
      <c r="IUJ17" s="23"/>
      <c r="IUK17" s="23"/>
      <c r="IUL17" s="23"/>
      <c r="IUM17" s="23"/>
      <c r="IUN17" s="23"/>
      <c r="IUO17" s="23"/>
      <c r="IUP17" s="23"/>
      <c r="IUQ17" s="23"/>
      <c r="IUR17" s="23"/>
      <c r="IUS17" s="23"/>
      <c r="IUT17" s="23"/>
      <c r="IUU17" s="23"/>
      <c r="IUV17" s="23"/>
      <c r="IUW17" s="23"/>
      <c r="IUX17" s="23"/>
      <c r="IUY17" s="23"/>
      <c r="IUZ17" s="23"/>
      <c r="IVA17" s="23"/>
      <c r="IVB17" s="23"/>
      <c r="IVC17" s="23"/>
      <c r="IVD17" s="23"/>
      <c r="IVE17" s="23"/>
      <c r="IVF17" s="23"/>
      <c r="IVG17" s="23"/>
      <c r="IVH17" s="23"/>
      <c r="IVI17" s="23"/>
      <c r="IVJ17" s="23"/>
      <c r="IVK17" s="23"/>
      <c r="IVL17" s="23"/>
      <c r="IVM17" s="23"/>
      <c r="IVN17" s="23"/>
      <c r="IVO17" s="23"/>
      <c r="IVP17" s="23"/>
      <c r="IVQ17" s="23"/>
      <c r="IVR17" s="23"/>
      <c r="IVS17" s="23"/>
      <c r="IVT17" s="23"/>
      <c r="IVU17" s="23"/>
      <c r="IVV17" s="23"/>
      <c r="IVW17" s="23"/>
      <c r="IVX17" s="23"/>
      <c r="IVY17" s="23"/>
      <c r="IVZ17" s="23"/>
      <c r="IWA17" s="23"/>
      <c r="IWB17" s="23"/>
      <c r="IWC17" s="23"/>
      <c r="IWD17" s="23"/>
      <c r="IWE17" s="23"/>
      <c r="IWF17" s="23"/>
      <c r="IWG17" s="23"/>
      <c r="IWH17" s="23"/>
      <c r="IWI17" s="23"/>
      <c r="IWJ17" s="23"/>
      <c r="IWK17" s="23"/>
      <c r="IWL17" s="23"/>
      <c r="IWM17" s="23"/>
      <c r="IWN17" s="23"/>
      <c r="IWO17" s="23"/>
      <c r="IWP17" s="23"/>
      <c r="IWQ17" s="23"/>
      <c r="IWR17" s="23"/>
      <c r="IWS17" s="23"/>
      <c r="IWT17" s="23"/>
      <c r="IWU17" s="23"/>
      <c r="IWV17" s="23"/>
      <c r="IWW17" s="23"/>
      <c r="IWX17" s="23"/>
      <c r="IWY17" s="23"/>
      <c r="IWZ17" s="23"/>
      <c r="IXA17" s="23"/>
      <c r="IXB17" s="23"/>
      <c r="IXC17" s="23"/>
      <c r="IXD17" s="23"/>
      <c r="IXE17" s="23"/>
      <c r="IXF17" s="23"/>
      <c r="IXG17" s="23"/>
      <c r="IXH17" s="23"/>
      <c r="IXI17" s="23"/>
      <c r="IXJ17" s="23"/>
      <c r="IXK17" s="23"/>
      <c r="IXL17" s="23"/>
      <c r="IXM17" s="23"/>
      <c r="IXN17" s="23"/>
      <c r="IXO17" s="23"/>
      <c r="IXP17" s="23"/>
      <c r="IXQ17" s="23"/>
      <c r="IXR17" s="23"/>
      <c r="IXS17" s="23"/>
      <c r="IXT17" s="23"/>
      <c r="IXU17" s="23"/>
      <c r="IXV17" s="23"/>
      <c r="IXW17" s="23"/>
      <c r="IXX17" s="23"/>
      <c r="IXY17" s="23"/>
      <c r="IXZ17" s="23"/>
      <c r="IYA17" s="23"/>
      <c r="IYB17" s="23"/>
      <c r="IYC17" s="23"/>
      <c r="IYD17" s="23"/>
      <c r="IYE17" s="23"/>
      <c r="IYF17" s="23"/>
      <c r="IYG17" s="23"/>
      <c r="IYH17" s="23"/>
      <c r="IYI17" s="23"/>
      <c r="IYJ17" s="23"/>
      <c r="IYK17" s="23"/>
      <c r="IYL17" s="23"/>
      <c r="IYM17" s="23"/>
      <c r="IYN17" s="23"/>
      <c r="IYO17" s="23"/>
      <c r="IYP17" s="23"/>
      <c r="IYQ17" s="23"/>
      <c r="IYR17" s="23"/>
      <c r="IYS17" s="23"/>
      <c r="IYT17" s="23"/>
      <c r="IYU17" s="23"/>
      <c r="IYV17" s="23"/>
      <c r="IYW17" s="23"/>
      <c r="IYX17" s="23"/>
      <c r="IYY17" s="23"/>
      <c r="IYZ17" s="23"/>
      <c r="IZA17" s="23"/>
      <c r="IZB17" s="23"/>
      <c r="IZC17" s="23"/>
      <c r="IZD17" s="23"/>
      <c r="IZE17" s="23"/>
      <c r="IZF17" s="23"/>
      <c r="IZG17" s="23"/>
      <c r="IZH17" s="23"/>
      <c r="IZI17" s="23"/>
      <c r="IZJ17" s="23"/>
      <c r="IZK17" s="23"/>
      <c r="IZL17" s="23"/>
      <c r="IZM17" s="23"/>
      <c r="IZN17" s="23"/>
      <c r="IZO17" s="23"/>
      <c r="IZP17" s="23"/>
      <c r="IZQ17" s="23"/>
      <c r="IZR17" s="23"/>
      <c r="IZS17" s="23"/>
      <c r="IZT17" s="23"/>
      <c r="IZU17" s="23"/>
      <c r="IZV17" s="23"/>
      <c r="IZW17" s="23"/>
      <c r="IZX17" s="23"/>
      <c r="IZY17" s="23"/>
      <c r="IZZ17" s="23"/>
      <c r="JAA17" s="23"/>
      <c r="JAB17" s="23"/>
      <c r="JAC17" s="23"/>
      <c r="JAD17" s="23"/>
      <c r="JAE17" s="23"/>
      <c r="JAF17" s="23"/>
      <c r="JAG17" s="23"/>
      <c r="JAH17" s="23"/>
      <c r="JAI17" s="23"/>
      <c r="JAJ17" s="23"/>
      <c r="JAK17" s="23"/>
      <c r="JAL17" s="23"/>
      <c r="JAM17" s="23"/>
      <c r="JAN17" s="23"/>
      <c r="JAO17" s="23"/>
      <c r="JAP17" s="23"/>
      <c r="JAQ17" s="23"/>
      <c r="JAR17" s="23"/>
      <c r="JAS17" s="23"/>
      <c r="JAT17" s="23"/>
      <c r="JAU17" s="23"/>
      <c r="JAV17" s="23"/>
      <c r="JAW17" s="23"/>
      <c r="JAX17" s="23"/>
      <c r="JAY17" s="23"/>
      <c r="JAZ17" s="23"/>
      <c r="JBA17" s="23"/>
      <c r="JBB17" s="23"/>
      <c r="JBC17" s="23"/>
      <c r="JBD17" s="23"/>
      <c r="JBE17" s="23"/>
      <c r="JBF17" s="23"/>
      <c r="JBG17" s="23"/>
      <c r="JBH17" s="23"/>
      <c r="JBI17" s="23"/>
      <c r="JBJ17" s="23"/>
      <c r="JBK17" s="23"/>
      <c r="JBL17" s="23"/>
      <c r="JBM17" s="23"/>
      <c r="JBN17" s="23"/>
      <c r="JBO17" s="23"/>
      <c r="JBP17" s="23"/>
      <c r="JBQ17" s="23"/>
      <c r="JBR17" s="23"/>
      <c r="JBS17" s="23"/>
      <c r="JBT17" s="23"/>
      <c r="JBU17" s="23"/>
      <c r="JBV17" s="23"/>
      <c r="JBW17" s="23"/>
      <c r="JBX17" s="23"/>
      <c r="JBY17" s="23"/>
      <c r="JBZ17" s="23"/>
      <c r="JCA17" s="23"/>
      <c r="JCB17" s="23"/>
      <c r="JCC17" s="23"/>
      <c r="JCD17" s="23"/>
      <c r="JCE17" s="23"/>
      <c r="JCF17" s="23"/>
      <c r="JCG17" s="23"/>
      <c r="JCH17" s="23"/>
      <c r="JCI17" s="23"/>
      <c r="JCJ17" s="23"/>
      <c r="JCK17" s="23"/>
      <c r="JCL17" s="23"/>
      <c r="JCM17" s="23"/>
      <c r="JCN17" s="23"/>
      <c r="JCO17" s="23"/>
      <c r="JCP17" s="23"/>
      <c r="JCQ17" s="23"/>
      <c r="JCR17" s="23"/>
      <c r="JCS17" s="23"/>
      <c r="JCT17" s="23"/>
      <c r="JCU17" s="23"/>
      <c r="JCV17" s="23"/>
      <c r="JCW17" s="23"/>
      <c r="JCX17" s="23"/>
      <c r="JCY17" s="23"/>
      <c r="JCZ17" s="23"/>
      <c r="JDA17" s="23"/>
      <c r="JDB17" s="23"/>
      <c r="JDC17" s="23"/>
      <c r="JDD17" s="23"/>
      <c r="JDE17" s="23"/>
      <c r="JDF17" s="23"/>
      <c r="JDG17" s="23"/>
      <c r="JDH17" s="23"/>
      <c r="JDI17" s="23"/>
      <c r="JDJ17" s="23"/>
      <c r="JDK17" s="23"/>
      <c r="JDL17" s="23"/>
      <c r="JDM17" s="23"/>
      <c r="JDN17" s="23"/>
      <c r="JDO17" s="23"/>
      <c r="JDP17" s="23"/>
      <c r="JDQ17" s="23"/>
      <c r="JDR17" s="23"/>
      <c r="JDS17" s="23"/>
      <c r="JDT17" s="23"/>
      <c r="JDU17" s="23"/>
      <c r="JDV17" s="23"/>
      <c r="JDW17" s="23"/>
      <c r="JDX17" s="23"/>
      <c r="JDY17" s="23"/>
      <c r="JDZ17" s="23"/>
      <c r="JEA17" s="23"/>
      <c r="JEB17" s="23"/>
      <c r="JEC17" s="23"/>
      <c r="JED17" s="23"/>
      <c r="JEE17" s="23"/>
      <c r="JEF17" s="23"/>
      <c r="JEG17" s="23"/>
      <c r="JEH17" s="23"/>
      <c r="JEI17" s="23"/>
      <c r="JEJ17" s="23"/>
      <c r="JEK17" s="23"/>
      <c r="JEL17" s="23"/>
      <c r="JEM17" s="23"/>
      <c r="JEN17" s="23"/>
      <c r="JEO17" s="23"/>
      <c r="JEP17" s="23"/>
      <c r="JEQ17" s="23"/>
      <c r="JER17" s="23"/>
      <c r="JES17" s="23"/>
      <c r="JET17" s="23"/>
      <c r="JEU17" s="23"/>
      <c r="JEV17" s="23"/>
      <c r="JEW17" s="23"/>
      <c r="JEX17" s="23"/>
      <c r="JEY17" s="23"/>
      <c r="JEZ17" s="23"/>
      <c r="JFA17" s="23"/>
      <c r="JFB17" s="23"/>
      <c r="JFC17" s="23"/>
      <c r="JFD17" s="23"/>
      <c r="JFE17" s="23"/>
      <c r="JFF17" s="23"/>
      <c r="JFG17" s="23"/>
      <c r="JFH17" s="23"/>
      <c r="JFI17" s="23"/>
      <c r="JFJ17" s="23"/>
      <c r="JFK17" s="23"/>
      <c r="JFL17" s="23"/>
      <c r="JFM17" s="23"/>
      <c r="JFN17" s="23"/>
      <c r="JFO17" s="23"/>
      <c r="JFP17" s="23"/>
      <c r="JFQ17" s="23"/>
      <c r="JFR17" s="23"/>
      <c r="JFS17" s="23"/>
      <c r="JFT17" s="23"/>
      <c r="JFU17" s="23"/>
      <c r="JFV17" s="23"/>
      <c r="JFW17" s="23"/>
      <c r="JFX17" s="23"/>
      <c r="JFY17" s="23"/>
      <c r="JFZ17" s="23"/>
      <c r="JGA17" s="23"/>
      <c r="JGB17" s="23"/>
      <c r="JGC17" s="23"/>
      <c r="JGD17" s="23"/>
      <c r="JGE17" s="23"/>
      <c r="JGF17" s="23"/>
      <c r="JGG17" s="23"/>
      <c r="JGH17" s="23"/>
      <c r="JGI17" s="23"/>
      <c r="JGJ17" s="23"/>
      <c r="JGK17" s="23"/>
      <c r="JGL17" s="23"/>
      <c r="JGM17" s="23"/>
      <c r="JGN17" s="23"/>
      <c r="JGO17" s="23"/>
      <c r="JGP17" s="23"/>
      <c r="JGQ17" s="23"/>
      <c r="JGR17" s="23"/>
      <c r="JGS17" s="23"/>
      <c r="JGT17" s="23"/>
      <c r="JGU17" s="23"/>
      <c r="JGV17" s="23"/>
      <c r="JGW17" s="23"/>
      <c r="JGX17" s="23"/>
      <c r="JGY17" s="23"/>
      <c r="JGZ17" s="23"/>
      <c r="JHA17" s="23"/>
      <c r="JHB17" s="23"/>
      <c r="JHC17" s="23"/>
      <c r="JHD17" s="23"/>
      <c r="JHE17" s="23"/>
      <c r="JHF17" s="23"/>
      <c r="JHG17" s="23"/>
      <c r="JHH17" s="23"/>
      <c r="JHI17" s="23"/>
      <c r="JHJ17" s="23"/>
      <c r="JHK17" s="23"/>
      <c r="JHL17" s="23"/>
      <c r="JHM17" s="23"/>
      <c r="JHN17" s="23"/>
      <c r="JHO17" s="23"/>
      <c r="JHP17" s="23"/>
      <c r="JHQ17" s="23"/>
      <c r="JHR17" s="23"/>
      <c r="JHS17" s="23"/>
      <c r="JHT17" s="23"/>
      <c r="JHU17" s="23"/>
      <c r="JHV17" s="23"/>
      <c r="JHW17" s="23"/>
      <c r="JHX17" s="23"/>
      <c r="JHY17" s="23"/>
      <c r="JHZ17" s="23"/>
      <c r="JIA17" s="23"/>
      <c r="JIB17" s="23"/>
      <c r="JIC17" s="23"/>
      <c r="JID17" s="23"/>
      <c r="JIE17" s="23"/>
      <c r="JIF17" s="23"/>
      <c r="JIG17" s="23"/>
      <c r="JIH17" s="23"/>
      <c r="JII17" s="23"/>
      <c r="JIJ17" s="23"/>
      <c r="JIK17" s="23"/>
      <c r="JIL17" s="23"/>
      <c r="JIM17" s="23"/>
      <c r="JIN17" s="23"/>
      <c r="JIO17" s="23"/>
      <c r="JIP17" s="23"/>
      <c r="JIQ17" s="23"/>
      <c r="JIR17" s="23"/>
      <c r="JIS17" s="23"/>
      <c r="JIT17" s="23"/>
      <c r="JIU17" s="23"/>
      <c r="JIV17" s="23"/>
      <c r="JIW17" s="23"/>
      <c r="JIX17" s="23"/>
      <c r="JIY17" s="23"/>
      <c r="JIZ17" s="23"/>
      <c r="JJA17" s="23"/>
      <c r="JJB17" s="23"/>
      <c r="JJC17" s="23"/>
      <c r="JJD17" s="23"/>
      <c r="JJE17" s="23"/>
      <c r="JJF17" s="23"/>
      <c r="JJG17" s="23"/>
      <c r="JJH17" s="23"/>
      <c r="JJI17" s="23"/>
      <c r="JJJ17" s="23"/>
      <c r="JJK17" s="23"/>
      <c r="JJL17" s="23"/>
      <c r="JJM17" s="23"/>
      <c r="JJN17" s="23"/>
      <c r="JJO17" s="23"/>
      <c r="JJP17" s="23"/>
      <c r="JJQ17" s="23"/>
      <c r="JJR17" s="23"/>
      <c r="JJS17" s="23"/>
      <c r="JJT17" s="23"/>
      <c r="JJU17" s="23"/>
      <c r="JJV17" s="23"/>
      <c r="JJW17" s="23"/>
      <c r="JJX17" s="23"/>
      <c r="JJY17" s="23"/>
      <c r="JJZ17" s="23"/>
      <c r="JKA17" s="23"/>
      <c r="JKB17" s="23"/>
      <c r="JKC17" s="23"/>
      <c r="JKD17" s="23"/>
      <c r="JKE17" s="23"/>
      <c r="JKF17" s="23"/>
      <c r="JKG17" s="23"/>
      <c r="JKH17" s="23"/>
      <c r="JKI17" s="23"/>
      <c r="JKJ17" s="23"/>
      <c r="JKK17" s="23"/>
      <c r="JKL17" s="23"/>
      <c r="JKM17" s="23"/>
      <c r="JKN17" s="23"/>
      <c r="JKO17" s="23"/>
      <c r="JKP17" s="23"/>
      <c r="JKQ17" s="23"/>
      <c r="JKR17" s="23"/>
      <c r="JKS17" s="23"/>
      <c r="JKT17" s="23"/>
      <c r="JKU17" s="23"/>
      <c r="JKV17" s="23"/>
      <c r="JKW17" s="23"/>
      <c r="JKX17" s="23"/>
      <c r="JKY17" s="23"/>
      <c r="JKZ17" s="23"/>
      <c r="JLA17" s="23"/>
      <c r="JLB17" s="23"/>
      <c r="JLC17" s="23"/>
      <c r="JLD17" s="23"/>
      <c r="JLE17" s="23"/>
      <c r="JLF17" s="23"/>
      <c r="JLG17" s="23"/>
      <c r="JLH17" s="23"/>
      <c r="JLI17" s="23"/>
      <c r="JLJ17" s="23"/>
      <c r="JLK17" s="23"/>
      <c r="JLL17" s="23"/>
      <c r="JLM17" s="23"/>
      <c r="JLN17" s="23"/>
      <c r="JLO17" s="23"/>
      <c r="JLP17" s="23"/>
      <c r="JLQ17" s="23"/>
      <c r="JLR17" s="23"/>
      <c r="JLS17" s="23"/>
      <c r="JLT17" s="23"/>
      <c r="JLU17" s="23"/>
      <c r="JLV17" s="23"/>
      <c r="JLW17" s="23"/>
      <c r="JLX17" s="23"/>
      <c r="JLY17" s="23"/>
      <c r="JLZ17" s="23"/>
      <c r="JMA17" s="23"/>
      <c r="JMB17" s="23"/>
      <c r="JMC17" s="23"/>
      <c r="JMD17" s="23"/>
      <c r="JME17" s="23"/>
      <c r="JMF17" s="23"/>
      <c r="JMG17" s="23"/>
      <c r="JMH17" s="23"/>
      <c r="JMI17" s="23"/>
      <c r="JMJ17" s="23"/>
      <c r="JMK17" s="23"/>
      <c r="JML17" s="23"/>
      <c r="JMM17" s="23"/>
      <c r="JMN17" s="23"/>
      <c r="JMO17" s="23"/>
      <c r="JMP17" s="23"/>
      <c r="JMQ17" s="23"/>
      <c r="JMR17" s="23"/>
      <c r="JMS17" s="23"/>
      <c r="JMT17" s="23"/>
      <c r="JMU17" s="23"/>
      <c r="JMV17" s="23"/>
      <c r="JMW17" s="23"/>
      <c r="JMX17" s="23"/>
      <c r="JMY17" s="23"/>
      <c r="JMZ17" s="23"/>
      <c r="JNA17" s="23"/>
      <c r="JNB17" s="23"/>
      <c r="JNC17" s="23"/>
      <c r="JND17" s="23"/>
      <c r="JNE17" s="23"/>
      <c r="JNF17" s="23"/>
      <c r="JNG17" s="23"/>
      <c r="JNH17" s="23"/>
      <c r="JNI17" s="23"/>
      <c r="JNJ17" s="23"/>
      <c r="JNK17" s="23"/>
      <c r="JNL17" s="23"/>
      <c r="JNM17" s="23"/>
      <c r="JNN17" s="23"/>
      <c r="JNO17" s="23"/>
      <c r="JNP17" s="23"/>
      <c r="JNQ17" s="23"/>
      <c r="JNR17" s="23"/>
      <c r="JNS17" s="23"/>
      <c r="JNT17" s="23"/>
      <c r="JNU17" s="23"/>
      <c r="JNV17" s="23"/>
      <c r="JNW17" s="23"/>
      <c r="JNX17" s="23"/>
      <c r="JNY17" s="23"/>
      <c r="JNZ17" s="23"/>
      <c r="JOA17" s="23"/>
      <c r="JOB17" s="23"/>
      <c r="JOC17" s="23"/>
      <c r="JOD17" s="23"/>
      <c r="JOE17" s="23"/>
      <c r="JOF17" s="23"/>
      <c r="JOG17" s="23"/>
      <c r="JOH17" s="23"/>
      <c r="JOI17" s="23"/>
      <c r="JOJ17" s="23"/>
      <c r="JOK17" s="23"/>
      <c r="JOL17" s="23"/>
      <c r="JOM17" s="23"/>
      <c r="JON17" s="23"/>
      <c r="JOO17" s="23"/>
      <c r="JOP17" s="23"/>
      <c r="JOQ17" s="23"/>
      <c r="JOR17" s="23"/>
      <c r="JOS17" s="23"/>
      <c r="JOT17" s="23"/>
      <c r="JOU17" s="23"/>
      <c r="JOV17" s="23"/>
      <c r="JOW17" s="23"/>
      <c r="JOX17" s="23"/>
      <c r="JOY17" s="23"/>
      <c r="JOZ17" s="23"/>
      <c r="JPA17" s="23"/>
      <c r="JPB17" s="23"/>
      <c r="JPC17" s="23"/>
      <c r="JPD17" s="23"/>
      <c r="JPE17" s="23"/>
      <c r="JPF17" s="23"/>
      <c r="JPG17" s="23"/>
      <c r="JPH17" s="23"/>
      <c r="JPI17" s="23"/>
      <c r="JPJ17" s="23"/>
      <c r="JPK17" s="23"/>
      <c r="JPL17" s="23"/>
      <c r="JPM17" s="23"/>
      <c r="JPN17" s="23"/>
      <c r="JPO17" s="23"/>
      <c r="JPP17" s="23"/>
      <c r="JPQ17" s="23"/>
      <c r="JPR17" s="23"/>
      <c r="JPS17" s="23"/>
      <c r="JPT17" s="23"/>
      <c r="JPU17" s="23"/>
      <c r="JPV17" s="23"/>
      <c r="JPW17" s="23"/>
      <c r="JPX17" s="23"/>
      <c r="JPY17" s="23"/>
      <c r="JPZ17" s="23"/>
      <c r="JQA17" s="23"/>
      <c r="JQB17" s="23"/>
      <c r="JQC17" s="23"/>
      <c r="JQD17" s="23"/>
      <c r="JQE17" s="23"/>
      <c r="JQF17" s="23"/>
      <c r="JQG17" s="23"/>
      <c r="JQH17" s="23"/>
      <c r="JQI17" s="23"/>
      <c r="JQJ17" s="23"/>
      <c r="JQK17" s="23"/>
      <c r="JQL17" s="23"/>
      <c r="JQM17" s="23"/>
      <c r="JQN17" s="23"/>
      <c r="JQO17" s="23"/>
      <c r="JQP17" s="23"/>
      <c r="JQQ17" s="23"/>
      <c r="JQR17" s="23"/>
      <c r="JQS17" s="23"/>
      <c r="JQT17" s="23"/>
      <c r="JQU17" s="23"/>
      <c r="JQV17" s="23"/>
      <c r="JQW17" s="23"/>
      <c r="JQX17" s="23"/>
      <c r="JQY17" s="23"/>
      <c r="JQZ17" s="23"/>
      <c r="JRA17" s="23"/>
      <c r="JRB17" s="23"/>
      <c r="JRC17" s="23"/>
      <c r="JRD17" s="23"/>
      <c r="JRE17" s="23"/>
      <c r="JRF17" s="23"/>
      <c r="JRG17" s="23"/>
      <c r="JRH17" s="23"/>
      <c r="JRI17" s="23"/>
      <c r="JRJ17" s="23"/>
      <c r="JRK17" s="23"/>
      <c r="JRL17" s="23"/>
      <c r="JRM17" s="23"/>
      <c r="JRN17" s="23"/>
      <c r="JRO17" s="23"/>
      <c r="JRP17" s="23"/>
      <c r="JRQ17" s="23"/>
      <c r="JRR17" s="23"/>
      <c r="JRS17" s="23"/>
      <c r="JRT17" s="23"/>
      <c r="JRU17" s="23"/>
      <c r="JRV17" s="23"/>
      <c r="JRW17" s="23"/>
      <c r="JRX17" s="23"/>
      <c r="JRY17" s="23"/>
      <c r="JRZ17" s="23"/>
      <c r="JSA17" s="23"/>
      <c r="JSB17" s="23"/>
      <c r="JSC17" s="23"/>
      <c r="JSD17" s="23"/>
      <c r="JSE17" s="23"/>
      <c r="JSF17" s="23"/>
      <c r="JSG17" s="23"/>
      <c r="JSH17" s="23"/>
      <c r="JSI17" s="23"/>
      <c r="JSJ17" s="23"/>
      <c r="JSK17" s="23"/>
      <c r="JSL17" s="23"/>
      <c r="JSM17" s="23"/>
      <c r="JSN17" s="23"/>
      <c r="JSO17" s="23"/>
      <c r="JSP17" s="23"/>
      <c r="JSQ17" s="23"/>
      <c r="JSR17" s="23"/>
      <c r="JSS17" s="23"/>
      <c r="JST17" s="23"/>
      <c r="JSU17" s="23"/>
      <c r="JSV17" s="23"/>
      <c r="JSW17" s="23"/>
      <c r="JSX17" s="23"/>
      <c r="JSY17" s="23"/>
      <c r="JSZ17" s="23"/>
      <c r="JTA17" s="23"/>
      <c r="JTB17" s="23"/>
      <c r="JTC17" s="23"/>
      <c r="JTD17" s="23"/>
      <c r="JTE17" s="23"/>
      <c r="JTF17" s="23"/>
      <c r="JTG17" s="23"/>
      <c r="JTH17" s="23"/>
      <c r="JTI17" s="23"/>
      <c r="JTJ17" s="23"/>
      <c r="JTK17" s="23"/>
      <c r="JTL17" s="23"/>
      <c r="JTM17" s="23"/>
      <c r="JTN17" s="23"/>
      <c r="JTO17" s="23"/>
      <c r="JTP17" s="23"/>
      <c r="JTQ17" s="23"/>
      <c r="JTR17" s="23"/>
      <c r="JTS17" s="23"/>
      <c r="JTT17" s="23"/>
      <c r="JTU17" s="23"/>
      <c r="JTV17" s="23"/>
      <c r="JTW17" s="23"/>
      <c r="JTX17" s="23"/>
      <c r="JTY17" s="23"/>
      <c r="JTZ17" s="23"/>
      <c r="JUA17" s="23"/>
      <c r="JUB17" s="23"/>
      <c r="JUC17" s="23"/>
      <c r="JUD17" s="23"/>
      <c r="JUE17" s="23"/>
      <c r="JUF17" s="23"/>
      <c r="JUG17" s="23"/>
      <c r="JUH17" s="23"/>
      <c r="JUI17" s="23"/>
      <c r="JUJ17" s="23"/>
      <c r="JUK17" s="23"/>
      <c r="JUL17" s="23"/>
      <c r="JUM17" s="23"/>
      <c r="JUN17" s="23"/>
      <c r="JUO17" s="23"/>
      <c r="JUP17" s="23"/>
      <c r="JUQ17" s="23"/>
      <c r="JUR17" s="23"/>
      <c r="JUS17" s="23"/>
      <c r="JUT17" s="23"/>
      <c r="JUU17" s="23"/>
      <c r="JUV17" s="23"/>
      <c r="JUW17" s="23"/>
      <c r="JUX17" s="23"/>
      <c r="JUY17" s="23"/>
      <c r="JUZ17" s="23"/>
      <c r="JVA17" s="23"/>
      <c r="JVB17" s="23"/>
      <c r="JVC17" s="23"/>
      <c r="JVD17" s="23"/>
      <c r="JVE17" s="23"/>
      <c r="JVF17" s="23"/>
      <c r="JVG17" s="23"/>
      <c r="JVH17" s="23"/>
      <c r="JVI17" s="23"/>
      <c r="JVJ17" s="23"/>
      <c r="JVK17" s="23"/>
      <c r="JVL17" s="23"/>
      <c r="JVM17" s="23"/>
      <c r="JVN17" s="23"/>
      <c r="JVO17" s="23"/>
      <c r="JVP17" s="23"/>
      <c r="JVQ17" s="23"/>
      <c r="JVR17" s="23"/>
      <c r="JVS17" s="23"/>
      <c r="JVT17" s="23"/>
      <c r="JVU17" s="23"/>
      <c r="JVV17" s="23"/>
      <c r="JVW17" s="23"/>
      <c r="JVX17" s="23"/>
      <c r="JVY17" s="23"/>
      <c r="JVZ17" s="23"/>
      <c r="JWA17" s="23"/>
      <c r="JWB17" s="23"/>
      <c r="JWC17" s="23"/>
      <c r="JWD17" s="23"/>
      <c r="JWE17" s="23"/>
      <c r="JWF17" s="23"/>
      <c r="JWG17" s="23"/>
      <c r="JWH17" s="23"/>
      <c r="JWI17" s="23"/>
      <c r="JWJ17" s="23"/>
      <c r="JWK17" s="23"/>
      <c r="JWL17" s="23"/>
      <c r="JWM17" s="23"/>
      <c r="JWN17" s="23"/>
      <c r="JWO17" s="23"/>
      <c r="JWP17" s="23"/>
      <c r="JWQ17" s="23"/>
      <c r="JWR17" s="23"/>
      <c r="JWS17" s="23"/>
      <c r="JWT17" s="23"/>
      <c r="JWU17" s="23"/>
      <c r="JWV17" s="23"/>
      <c r="JWW17" s="23"/>
      <c r="JWX17" s="23"/>
      <c r="JWY17" s="23"/>
      <c r="JWZ17" s="23"/>
      <c r="JXA17" s="23"/>
      <c r="JXB17" s="23"/>
      <c r="JXC17" s="23"/>
      <c r="JXD17" s="23"/>
      <c r="JXE17" s="23"/>
      <c r="JXF17" s="23"/>
      <c r="JXG17" s="23"/>
      <c r="JXH17" s="23"/>
      <c r="JXI17" s="23"/>
      <c r="JXJ17" s="23"/>
      <c r="JXK17" s="23"/>
      <c r="JXL17" s="23"/>
      <c r="JXM17" s="23"/>
      <c r="JXN17" s="23"/>
      <c r="JXO17" s="23"/>
      <c r="JXP17" s="23"/>
      <c r="JXQ17" s="23"/>
      <c r="JXR17" s="23"/>
      <c r="JXS17" s="23"/>
      <c r="JXT17" s="23"/>
      <c r="JXU17" s="23"/>
      <c r="JXV17" s="23"/>
      <c r="JXW17" s="23"/>
      <c r="JXX17" s="23"/>
      <c r="JXY17" s="23"/>
      <c r="JXZ17" s="23"/>
      <c r="JYA17" s="23"/>
      <c r="JYB17" s="23"/>
      <c r="JYC17" s="23"/>
      <c r="JYD17" s="23"/>
      <c r="JYE17" s="23"/>
      <c r="JYF17" s="23"/>
      <c r="JYG17" s="23"/>
      <c r="JYH17" s="23"/>
      <c r="JYI17" s="23"/>
      <c r="JYJ17" s="23"/>
      <c r="JYK17" s="23"/>
      <c r="JYL17" s="23"/>
      <c r="JYM17" s="23"/>
      <c r="JYN17" s="23"/>
      <c r="JYO17" s="23"/>
      <c r="JYP17" s="23"/>
      <c r="JYQ17" s="23"/>
      <c r="JYR17" s="23"/>
      <c r="JYS17" s="23"/>
      <c r="JYT17" s="23"/>
      <c r="JYU17" s="23"/>
      <c r="JYV17" s="23"/>
      <c r="JYW17" s="23"/>
      <c r="JYX17" s="23"/>
      <c r="JYY17" s="23"/>
      <c r="JYZ17" s="23"/>
      <c r="JZA17" s="23"/>
      <c r="JZB17" s="23"/>
      <c r="JZC17" s="23"/>
      <c r="JZD17" s="23"/>
      <c r="JZE17" s="23"/>
      <c r="JZF17" s="23"/>
      <c r="JZG17" s="23"/>
      <c r="JZH17" s="23"/>
      <c r="JZI17" s="23"/>
      <c r="JZJ17" s="23"/>
      <c r="JZK17" s="23"/>
      <c r="JZL17" s="23"/>
      <c r="JZM17" s="23"/>
      <c r="JZN17" s="23"/>
      <c r="JZO17" s="23"/>
      <c r="JZP17" s="23"/>
      <c r="JZQ17" s="23"/>
      <c r="JZR17" s="23"/>
      <c r="JZS17" s="23"/>
      <c r="JZT17" s="23"/>
      <c r="JZU17" s="23"/>
      <c r="JZV17" s="23"/>
      <c r="JZW17" s="23"/>
      <c r="JZX17" s="23"/>
      <c r="JZY17" s="23"/>
      <c r="JZZ17" s="23"/>
      <c r="KAA17" s="23"/>
      <c r="KAB17" s="23"/>
      <c r="KAC17" s="23"/>
      <c r="KAD17" s="23"/>
      <c r="KAE17" s="23"/>
      <c r="KAF17" s="23"/>
      <c r="KAG17" s="23"/>
      <c r="KAH17" s="23"/>
      <c r="KAI17" s="23"/>
      <c r="KAJ17" s="23"/>
      <c r="KAK17" s="23"/>
      <c r="KAL17" s="23"/>
      <c r="KAM17" s="23"/>
      <c r="KAN17" s="23"/>
      <c r="KAO17" s="23"/>
      <c r="KAP17" s="23"/>
      <c r="KAQ17" s="23"/>
      <c r="KAR17" s="23"/>
      <c r="KAS17" s="23"/>
      <c r="KAT17" s="23"/>
      <c r="KAU17" s="23"/>
      <c r="KAV17" s="23"/>
      <c r="KAW17" s="23"/>
      <c r="KAX17" s="23"/>
      <c r="KAY17" s="23"/>
      <c r="KAZ17" s="23"/>
      <c r="KBA17" s="23"/>
      <c r="KBB17" s="23"/>
      <c r="KBC17" s="23"/>
      <c r="KBD17" s="23"/>
      <c r="KBE17" s="23"/>
      <c r="KBF17" s="23"/>
      <c r="KBG17" s="23"/>
      <c r="KBH17" s="23"/>
      <c r="KBI17" s="23"/>
      <c r="KBJ17" s="23"/>
      <c r="KBK17" s="23"/>
      <c r="KBL17" s="23"/>
      <c r="KBM17" s="23"/>
      <c r="KBN17" s="23"/>
      <c r="KBO17" s="23"/>
      <c r="KBP17" s="23"/>
      <c r="KBQ17" s="23"/>
      <c r="KBR17" s="23"/>
      <c r="KBS17" s="23"/>
      <c r="KBT17" s="23"/>
      <c r="KBU17" s="23"/>
      <c r="KBV17" s="23"/>
      <c r="KBW17" s="23"/>
      <c r="KBX17" s="23"/>
      <c r="KBY17" s="23"/>
      <c r="KBZ17" s="23"/>
      <c r="KCA17" s="23"/>
      <c r="KCB17" s="23"/>
      <c r="KCC17" s="23"/>
      <c r="KCD17" s="23"/>
      <c r="KCE17" s="23"/>
      <c r="KCF17" s="23"/>
      <c r="KCG17" s="23"/>
      <c r="KCH17" s="23"/>
      <c r="KCI17" s="23"/>
      <c r="KCJ17" s="23"/>
      <c r="KCK17" s="23"/>
      <c r="KCL17" s="23"/>
      <c r="KCM17" s="23"/>
      <c r="KCN17" s="23"/>
      <c r="KCO17" s="23"/>
      <c r="KCP17" s="23"/>
      <c r="KCQ17" s="23"/>
      <c r="KCR17" s="23"/>
      <c r="KCS17" s="23"/>
      <c r="KCT17" s="23"/>
      <c r="KCU17" s="23"/>
      <c r="KCV17" s="23"/>
      <c r="KCW17" s="23"/>
      <c r="KCX17" s="23"/>
      <c r="KCY17" s="23"/>
      <c r="KCZ17" s="23"/>
      <c r="KDA17" s="23"/>
      <c r="KDB17" s="23"/>
      <c r="KDC17" s="23"/>
      <c r="KDD17" s="23"/>
      <c r="KDE17" s="23"/>
      <c r="KDF17" s="23"/>
      <c r="KDG17" s="23"/>
      <c r="KDH17" s="23"/>
      <c r="KDI17" s="23"/>
      <c r="KDJ17" s="23"/>
      <c r="KDK17" s="23"/>
      <c r="KDL17" s="23"/>
      <c r="KDM17" s="23"/>
      <c r="KDN17" s="23"/>
      <c r="KDO17" s="23"/>
      <c r="KDP17" s="23"/>
      <c r="KDQ17" s="23"/>
      <c r="KDR17" s="23"/>
      <c r="KDS17" s="23"/>
      <c r="KDT17" s="23"/>
      <c r="KDU17" s="23"/>
      <c r="KDV17" s="23"/>
      <c r="KDW17" s="23"/>
      <c r="KDX17" s="23"/>
      <c r="KDY17" s="23"/>
      <c r="KDZ17" s="23"/>
      <c r="KEA17" s="23"/>
      <c r="KEB17" s="23"/>
      <c r="KEC17" s="23"/>
      <c r="KED17" s="23"/>
      <c r="KEE17" s="23"/>
      <c r="KEF17" s="23"/>
      <c r="KEG17" s="23"/>
      <c r="KEH17" s="23"/>
      <c r="KEI17" s="23"/>
      <c r="KEJ17" s="23"/>
      <c r="KEK17" s="23"/>
      <c r="KEL17" s="23"/>
      <c r="KEM17" s="23"/>
      <c r="KEN17" s="23"/>
      <c r="KEO17" s="23"/>
      <c r="KEP17" s="23"/>
      <c r="KEQ17" s="23"/>
      <c r="KER17" s="23"/>
      <c r="KES17" s="23"/>
      <c r="KET17" s="23"/>
      <c r="KEU17" s="23"/>
      <c r="KEV17" s="23"/>
      <c r="KEW17" s="23"/>
      <c r="KEX17" s="23"/>
      <c r="KEY17" s="23"/>
      <c r="KEZ17" s="23"/>
      <c r="KFA17" s="23"/>
      <c r="KFB17" s="23"/>
      <c r="KFC17" s="23"/>
      <c r="KFD17" s="23"/>
      <c r="KFE17" s="23"/>
      <c r="KFF17" s="23"/>
      <c r="KFG17" s="23"/>
      <c r="KFH17" s="23"/>
      <c r="KFI17" s="23"/>
      <c r="KFJ17" s="23"/>
      <c r="KFK17" s="23"/>
      <c r="KFL17" s="23"/>
      <c r="KFM17" s="23"/>
      <c r="KFN17" s="23"/>
      <c r="KFO17" s="23"/>
      <c r="KFP17" s="23"/>
      <c r="KFQ17" s="23"/>
      <c r="KFR17" s="23"/>
      <c r="KFS17" s="23"/>
      <c r="KFT17" s="23"/>
      <c r="KFU17" s="23"/>
      <c r="KFV17" s="23"/>
      <c r="KFW17" s="23"/>
      <c r="KFX17" s="23"/>
      <c r="KFY17" s="23"/>
      <c r="KFZ17" s="23"/>
      <c r="KGA17" s="23"/>
      <c r="KGB17" s="23"/>
      <c r="KGC17" s="23"/>
      <c r="KGD17" s="23"/>
      <c r="KGE17" s="23"/>
      <c r="KGF17" s="23"/>
      <c r="KGG17" s="23"/>
      <c r="KGH17" s="23"/>
      <c r="KGI17" s="23"/>
      <c r="KGJ17" s="23"/>
      <c r="KGK17" s="23"/>
      <c r="KGL17" s="23"/>
      <c r="KGM17" s="23"/>
      <c r="KGN17" s="23"/>
      <c r="KGO17" s="23"/>
      <c r="KGP17" s="23"/>
      <c r="KGQ17" s="23"/>
      <c r="KGR17" s="23"/>
      <c r="KGS17" s="23"/>
      <c r="KGT17" s="23"/>
      <c r="KGU17" s="23"/>
      <c r="KGV17" s="23"/>
      <c r="KGW17" s="23"/>
      <c r="KGX17" s="23"/>
      <c r="KGY17" s="23"/>
      <c r="KGZ17" s="23"/>
      <c r="KHA17" s="23"/>
      <c r="KHB17" s="23"/>
      <c r="KHC17" s="23"/>
      <c r="KHD17" s="23"/>
      <c r="KHE17" s="23"/>
      <c r="KHF17" s="23"/>
      <c r="KHG17" s="23"/>
      <c r="KHH17" s="23"/>
      <c r="KHI17" s="23"/>
      <c r="KHJ17" s="23"/>
      <c r="KHK17" s="23"/>
      <c r="KHL17" s="23"/>
      <c r="KHM17" s="23"/>
      <c r="KHN17" s="23"/>
      <c r="KHO17" s="23"/>
      <c r="KHP17" s="23"/>
      <c r="KHQ17" s="23"/>
      <c r="KHR17" s="23"/>
      <c r="KHS17" s="23"/>
      <c r="KHT17" s="23"/>
      <c r="KHU17" s="23"/>
      <c r="KHV17" s="23"/>
      <c r="KHW17" s="23"/>
      <c r="KHX17" s="23"/>
      <c r="KHY17" s="23"/>
      <c r="KHZ17" s="23"/>
      <c r="KIA17" s="23"/>
      <c r="KIB17" s="23"/>
      <c r="KIC17" s="23"/>
      <c r="KID17" s="23"/>
      <c r="KIE17" s="23"/>
      <c r="KIF17" s="23"/>
      <c r="KIG17" s="23"/>
      <c r="KIH17" s="23"/>
      <c r="KII17" s="23"/>
      <c r="KIJ17" s="23"/>
      <c r="KIK17" s="23"/>
      <c r="KIL17" s="23"/>
      <c r="KIM17" s="23"/>
      <c r="KIN17" s="23"/>
      <c r="KIO17" s="23"/>
      <c r="KIP17" s="23"/>
      <c r="KIQ17" s="23"/>
      <c r="KIR17" s="23"/>
      <c r="KIS17" s="23"/>
      <c r="KIT17" s="23"/>
      <c r="KIU17" s="23"/>
      <c r="KIV17" s="23"/>
      <c r="KIW17" s="23"/>
      <c r="KIX17" s="23"/>
      <c r="KIY17" s="23"/>
      <c r="KIZ17" s="23"/>
      <c r="KJA17" s="23"/>
      <c r="KJB17" s="23"/>
      <c r="KJC17" s="23"/>
      <c r="KJD17" s="23"/>
      <c r="KJE17" s="23"/>
      <c r="KJF17" s="23"/>
      <c r="KJG17" s="23"/>
      <c r="KJH17" s="23"/>
      <c r="KJI17" s="23"/>
      <c r="KJJ17" s="23"/>
      <c r="KJK17" s="23"/>
      <c r="KJL17" s="23"/>
      <c r="KJM17" s="23"/>
      <c r="KJN17" s="23"/>
      <c r="KJO17" s="23"/>
      <c r="KJP17" s="23"/>
      <c r="KJQ17" s="23"/>
      <c r="KJR17" s="23"/>
      <c r="KJS17" s="23"/>
      <c r="KJT17" s="23"/>
      <c r="KJU17" s="23"/>
      <c r="KJV17" s="23"/>
      <c r="KJW17" s="23"/>
      <c r="KJX17" s="23"/>
      <c r="KJY17" s="23"/>
      <c r="KJZ17" s="23"/>
      <c r="KKA17" s="23"/>
      <c r="KKB17" s="23"/>
      <c r="KKC17" s="23"/>
      <c r="KKD17" s="23"/>
      <c r="KKE17" s="23"/>
      <c r="KKF17" s="23"/>
      <c r="KKG17" s="23"/>
      <c r="KKH17" s="23"/>
      <c r="KKI17" s="23"/>
      <c r="KKJ17" s="23"/>
      <c r="KKK17" s="23"/>
      <c r="KKL17" s="23"/>
      <c r="KKM17" s="23"/>
      <c r="KKN17" s="23"/>
      <c r="KKO17" s="23"/>
      <c r="KKP17" s="23"/>
      <c r="KKQ17" s="23"/>
      <c r="KKR17" s="23"/>
      <c r="KKS17" s="23"/>
      <c r="KKT17" s="23"/>
      <c r="KKU17" s="23"/>
      <c r="KKV17" s="23"/>
      <c r="KKW17" s="23"/>
      <c r="KKX17" s="23"/>
      <c r="KKY17" s="23"/>
      <c r="KKZ17" s="23"/>
      <c r="KLA17" s="23"/>
      <c r="KLB17" s="23"/>
      <c r="KLC17" s="23"/>
      <c r="KLD17" s="23"/>
      <c r="KLE17" s="23"/>
      <c r="KLF17" s="23"/>
      <c r="KLG17" s="23"/>
      <c r="KLH17" s="23"/>
      <c r="KLI17" s="23"/>
      <c r="KLJ17" s="23"/>
      <c r="KLK17" s="23"/>
      <c r="KLL17" s="23"/>
      <c r="KLM17" s="23"/>
      <c r="KLN17" s="23"/>
      <c r="KLO17" s="23"/>
      <c r="KLP17" s="23"/>
      <c r="KLQ17" s="23"/>
      <c r="KLR17" s="23"/>
      <c r="KLS17" s="23"/>
      <c r="KLT17" s="23"/>
      <c r="KLU17" s="23"/>
      <c r="KLV17" s="23"/>
      <c r="KLW17" s="23"/>
      <c r="KLX17" s="23"/>
      <c r="KLY17" s="23"/>
      <c r="KLZ17" s="23"/>
      <c r="KMA17" s="23"/>
      <c r="KMB17" s="23"/>
      <c r="KMC17" s="23"/>
      <c r="KMD17" s="23"/>
      <c r="KME17" s="23"/>
      <c r="KMF17" s="23"/>
      <c r="KMG17" s="23"/>
      <c r="KMH17" s="23"/>
      <c r="KMI17" s="23"/>
      <c r="KMJ17" s="23"/>
      <c r="KMK17" s="23"/>
      <c r="KML17" s="23"/>
      <c r="KMM17" s="23"/>
      <c r="KMN17" s="23"/>
      <c r="KMO17" s="23"/>
      <c r="KMP17" s="23"/>
      <c r="KMQ17" s="23"/>
      <c r="KMR17" s="23"/>
      <c r="KMS17" s="23"/>
      <c r="KMT17" s="23"/>
      <c r="KMU17" s="23"/>
      <c r="KMV17" s="23"/>
      <c r="KMW17" s="23"/>
      <c r="KMX17" s="23"/>
      <c r="KMY17" s="23"/>
      <c r="KMZ17" s="23"/>
      <c r="KNA17" s="23"/>
      <c r="KNB17" s="23"/>
      <c r="KNC17" s="23"/>
      <c r="KND17" s="23"/>
      <c r="KNE17" s="23"/>
      <c r="KNF17" s="23"/>
      <c r="KNG17" s="23"/>
      <c r="KNH17" s="23"/>
      <c r="KNI17" s="23"/>
      <c r="KNJ17" s="23"/>
      <c r="KNK17" s="23"/>
      <c r="KNL17" s="23"/>
      <c r="KNM17" s="23"/>
      <c r="KNN17" s="23"/>
      <c r="KNO17" s="23"/>
      <c r="KNP17" s="23"/>
      <c r="KNQ17" s="23"/>
      <c r="KNR17" s="23"/>
      <c r="KNS17" s="23"/>
      <c r="KNT17" s="23"/>
      <c r="KNU17" s="23"/>
      <c r="KNV17" s="23"/>
      <c r="KNW17" s="23"/>
      <c r="KNX17" s="23"/>
      <c r="KNY17" s="23"/>
      <c r="KNZ17" s="23"/>
      <c r="KOA17" s="23"/>
      <c r="KOB17" s="23"/>
      <c r="KOC17" s="23"/>
      <c r="KOD17" s="23"/>
      <c r="KOE17" s="23"/>
      <c r="KOF17" s="23"/>
      <c r="KOG17" s="23"/>
      <c r="KOH17" s="23"/>
      <c r="KOI17" s="23"/>
      <c r="KOJ17" s="23"/>
      <c r="KOK17" s="23"/>
      <c r="KOL17" s="23"/>
      <c r="KOM17" s="23"/>
      <c r="KON17" s="23"/>
      <c r="KOO17" s="23"/>
      <c r="KOP17" s="23"/>
      <c r="KOQ17" s="23"/>
      <c r="KOR17" s="23"/>
      <c r="KOS17" s="23"/>
      <c r="KOT17" s="23"/>
      <c r="KOU17" s="23"/>
      <c r="KOV17" s="23"/>
      <c r="KOW17" s="23"/>
      <c r="KOX17" s="23"/>
      <c r="KOY17" s="23"/>
      <c r="KOZ17" s="23"/>
      <c r="KPA17" s="23"/>
      <c r="KPB17" s="23"/>
      <c r="KPC17" s="23"/>
      <c r="KPD17" s="23"/>
      <c r="KPE17" s="23"/>
      <c r="KPF17" s="23"/>
      <c r="KPG17" s="23"/>
      <c r="KPH17" s="23"/>
      <c r="KPI17" s="23"/>
      <c r="KPJ17" s="23"/>
      <c r="KPK17" s="23"/>
      <c r="KPL17" s="23"/>
      <c r="KPM17" s="23"/>
      <c r="KPN17" s="23"/>
      <c r="KPO17" s="23"/>
      <c r="KPP17" s="23"/>
      <c r="KPQ17" s="23"/>
      <c r="KPR17" s="23"/>
      <c r="KPS17" s="23"/>
      <c r="KPT17" s="23"/>
      <c r="KPU17" s="23"/>
      <c r="KPV17" s="23"/>
      <c r="KPW17" s="23"/>
      <c r="KPX17" s="23"/>
      <c r="KPY17" s="23"/>
      <c r="KPZ17" s="23"/>
      <c r="KQA17" s="23"/>
      <c r="KQB17" s="23"/>
      <c r="KQC17" s="23"/>
      <c r="KQD17" s="23"/>
      <c r="KQE17" s="23"/>
      <c r="KQF17" s="23"/>
      <c r="KQG17" s="23"/>
      <c r="KQH17" s="23"/>
      <c r="KQI17" s="23"/>
      <c r="KQJ17" s="23"/>
      <c r="KQK17" s="23"/>
      <c r="KQL17" s="23"/>
      <c r="KQM17" s="23"/>
      <c r="KQN17" s="23"/>
      <c r="KQO17" s="23"/>
      <c r="KQP17" s="23"/>
      <c r="KQQ17" s="23"/>
      <c r="KQR17" s="23"/>
      <c r="KQS17" s="23"/>
      <c r="KQT17" s="23"/>
      <c r="KQU17" s="23"/>
      <c r="KQV17" s="23"/>
      <c r="KQW17" s="23"/>
      <c r="KQX17" s="23"/>
      <c r="KQY17" s="23"/>
      <c r="KQZ17" s="23"/>
      <c r="KRA17" s="23"/>
      <c r="KRB17" s="23"/>
      <c r="KRC17" s="23"/>
      <c r="KRD17" s="23"/>
      <c r="KRE17" s="23"/>
      <c r="KRF17" s="23"/>
      <c r="KRG17" s="23"/>
      <c r="KRH17" s="23"/>
      <c r="KRI17" s="23"/>
      <c r="KRJ17" s="23"/>
      <c r="KRK17" s="23"/>
      <c r="KRL17" s="23"/>
      <c r="KRM17" s="23"/>
      <c r="KRN17" s="23"/>
      <c r="KRO17" s="23"/>
      <c r="KRP17" s="23"/>
      <c r="KRQ17" s="23"/>
      <c r="KRR17" s="23"/>
      <c r="KRS17" s="23"/>
      <c r="KRT17" s="23"/>
      <c r="KRU17" s="23"/>
      <c r="KRV17" s="23"/>
      <c r="KRW17" s="23"/>
      <c r="KRX17" s="23"/>
      <c r="KRY17" s="23"/>
      <c r="KRZ17" s="23"/>
      <c r="KSA17" s="23"/>
      <c r="KSB17" s="23"/>
      <c r="KSC17" s="23"/>
      <c r="KSD17" s="23"/>
      <c r="KSE17" s="23"/>
      <c r="KSF17" s="23"/>
      <c r="KSG17" s="23"/>
      <c r="KSH17" s="23"/>
      <c r="KSI17" s="23"/>
      <c r="KSJ17" s="23"/>
      <c r="KSK17" s="23"/>
      <c r="KSL17" s="23"/>
      <c r="KSM17" s="23"/>
      <c r="KSN17" s="23"/>
      <c r="KSO17" s="23"/>
      <c r="KSP17" s="23"/>
      <c r="KSQ17" s="23"/>
      <c r="KSR17" s="23"/>
      <c r="KSS17" s="23"/>
      <c r="KST17" s="23"/>
      <c r="KSU17" s="23"/>
      <c r="KSV17" s="23"/>
      <c r="KSW17" s="23"/>
      <c r="KSX17" s="23"/>
      <c r="KSY17" s="23"/>
      <c r="KSZ17" s="23"/>
      <c r="KTA17" s="23"/>
      <c r="KTB17" s="23"/>
      <c r="KTC17" s="23"/>
      <c r="KTD17" s="23"/>
      <c r="KTE17" s="23"/>
      <c r="KTF17" s="23"/>
      <c r="KTG17" s="23"/>
      <c r="KTH17" s="23"/>
      <c r="KTI17" s="23"/>
      <c r="KTJ17" s="23"/>
      <c r="KTK17" s="23"/>
      <c r="KTL17" s="23"/>
      <c r="KTM17" s="23"/>
      <c r="KTN17" s="23"/>
      <c r="KTO17" s="23"/>
      <c r="KTP17" s="23"/>
      <c r="KTQ17" s="23"/>
      <c r="KTR17" s="23"/>
      <c r="KTS17" s="23"/>
      <c r="KTT17" s="23"/>
      <c r="KTU17" s="23"/>
      <c r="KTV17" s="23"/>
      <c r="KTW17" s="23"/>
      <c r="KTX17" s="23"/>
      <c r="KTY17" s="23"/>
      <c r="KTZ17" s="23"/>
      <c r="KUA17" s="23"/>
      <c r="KUB17" s="23"/>
      <c r="KUC17" s="23"/>
      <c r="KUD17" s="23"/>
      <c r="KUE17" s="23"/>
      <c r="KUF17" s="23"/>
      <c r="KUG17" s="23"/>
      <c r="KUH17" s="23"/>
      <c r="KUI17" s="23"/>
      <c r="KUJ17" s="23"/>
      <c r="KUK17" s="23"/>
      <c r="KUL17" s="23"/>
      <c r="KUM17" s="23"/>
      <c r="KUN17" s="23"/>
      <c r="KUO17" s="23"/>
      <c r="KUP17" s="23"/>
      <c r="KUQ17" s="23"/>
      <c r="KUR17" s="23"/>
      <c r="KUS17" s="23"/>
      <c r="KUT17" s="23"/>
      <c r="KUU17" s="23"/>
      <c r="KUV17" s="23"/>
      <c r="KUW17" s="23"/>
      <c r="KUX17" s="23"/>
      <c r="KUY17" s="23"/>
      <c r="KUZ17" s="23"/>
      <c r="KVA17" s="23"/>
      <c r="KVB17" s="23"/>
      <c r="KVC17" s="23"/>
      <c r="KVD17" s="23"/>
      <c r="KVE17" s="23"/>
      <c r="KVF17" s="23"/>
      <c r="KVG17" s="23"/>
      <c r="KVH17" s="23"/>
      <c r="KVI17" s="23"/>
      <c r="KVJ17" s="23"/>
      <c r="KVK17" s="23"/>
      <c r="KVL17" s="23"/>
      <c r="KVM17" s="23"/>
      <c r="KVN17" s="23"/>
      <c r="KVO17" s="23"/>
      <c r="KVP17" s="23"/>
      <c r="KVQ17" s="23"/>
      <c r="KVR17" s="23"/>
      <c r="KVS17" s="23"/>
      <c r="KVT17" s="23"/>
      <c r="KVU17" s="23"/>
      <c r="KVV17" s="23"/>
      <c r="KVW17" s="23"/>
      <c r="KVX17" s="23"/>
      <c r="KVY17" s="23"/>
      <c r="KVZ17" s="23"/>
      <c r="KWA17" s="23"/>
      <c r="KWB17" s="23"/>
      <c r="KWC17" s="23"/>
      <c r="KWD17" s="23"/>
      <c r="KWE17" s="23"/>
      <c r="KWF17" s="23"/>
      <c r="KWG17" s="23"/>
      <c r="KWH17" s="23"/>
      <c r="KWI17" s="23"/>
      <c r="KWJ17" s="23"/>
      <c r="KWK17" s="23"/>
      <c r="KWL17" s="23"/>
      <c r="KWM17" s="23"/>
      <c r="KWN17" s="23"/>
      <c r="KWO17" s="23"/>
      <c r="KWP17" s="23"/>
      <c r="KWQ17" s="23"/>
      <c r="KWR17" s="23"/>
      <c r="KWS17" s="23"/>
      <c r="KWT17" s="23"/>
      <c r="KWU17" s="23"/>
      <c r="KWV17" s="23"/>
      <c r="KWW17" s="23"/>
      <c r="KWX17" s="23"/>
      <c r="KWY17" s="23"/>
      <c r="KWZ17" s="23"/>
      <c r="KXA17" s="23"/>
      <c r="KXB17" s="23"/>
      <c r="KXC17" s="23"/>
      <c r="KXD17" s="23"/>
      <c r="KXE17" s="23"/>
      <c r="KXF17" s="23"/>
      <c r="KXG17" s="23"/>
      <c r="KXH17" s="23"/>
      <c r="KXI17" s="23"/>
      <c r="KXJ17" s="23"/>
      <c r="KXK17" s="23"/>
      <c r="KXL17" s="23"/>
      <c r="KXM17" s="23"/>
      <c r="KXN17" s="23"/>
      <c r="KXO17" s="23"/>
      <c r="KXP17" s="23"/>
      <c r="KXQ17" s="23"/>
      <c r="KXR17" s="23"/>
      <c r="KXS17" s="23"/>
      <c r="KXT17" s="23"/>
      <c r="KXU17" s="23"/>
      <c r="KXV17" s="23"/>
      <c r="KXW17" s="23"/>
      <c r="KXX17" s="23"/>
      <c r="KXY17" s="23"/>
      <c r="KXZ17" s="23"/>
      <c r="KYA17" s="23"/>
      <c r="KYB17" s="23"/>
      <c r="KYC17" s="23"/>
      <c r="KYD17" s="23"/>
      <c r="KYE17" s="23"/>
      <c r="KYF17" s="23"/>
      <c r="KYG17" s="23"/>
      <c r="KYH17" s="23"/>
      <c r="KYI17" s="23"/>
      <c r="KYJ17" s="23"/>
      <c r="KYK17" s="23"/>
      <c r="KYL17" s="23"/>
      <c r="KYM17" s="23"/>
      <c r="KYN17" s="23"/>
      <c r="KYO17" s="23"/>
      <c r="KYP17" s="23"/>
      <c r="KYQ17" s="23"/>
      <c r="KYR17" s="23"/>
      <c r="KYS17" s="23"/>
      <c r="KYT17" s="23"/>
      <c r="KYU17" s="23"/>
      <c r="KYV17" s="23"/>
      <c r="KYW17" s="23"/>
      <c r="KYX17" s="23"/>
      <c r="KYY17" s="23"/>
      <c r="KYZ17" s="23"/>
      <c r="KZA17" s="23"/>
      <c r="KZB17" s="23"/>
      <c r="KZC17" s="23"/>
      <c r="KZD17" s="23"/>
      <c r="KZE17" s="23"/>
      <c r="KZF17" s="23"/>
      <c r="KZG17" s="23"/>
      <c r="KZH17" s="23"/>
      <c r="KZI17" s="23"/>
      <c r="KZJ17" s="23"/>
      <c r="KZK17" s="23"/>
      <c r="KZL17" s="23"/>
      <c r="KZM17" s="23"/>
      <c r="KZN17" s="23"/>
      <c r="KZO17" s="23"/>
      <c r="KZP17" s="23"/>
      <c r="KZQ17" s="23"/>
      <c r="KZR17" s="23"/>
      <c r="KZS17" s="23"/>
      <c r="KZT17" s="23"/>
      <c r="KZU17" s="23"/>
      <c r="KZV17" s="23"/>
      <c r="KZW17" s="23"/>
      <c r="KZX17" s="23"/>
      <c r="KZY17" s="23"/>
      <c r="KZZ17" s="23"/>
      <c r="LAA17" s="23"/>
      <c r="LAB17" s="23"/>
      <c r="LAC17" s="23"/>
      <c r="LAD17" s="23"/>
      <c r="LAE17" s="23"/>
      <c r="LAF17" s="23"/>
      <c r="LAG17" s="23"/>
      <c r="LAH17" s="23"/>
      <c r="LAI17" s="23"/>
      <c r="LAJ17" s="23"/>
      <c r="LAK17" s="23"/>
      <c r="LAL17" s="23"/>
      <c r="LAM17" s="23"/>
      <c r="LAN17" s="23"/>
      <c r="LAO17" s="23"/>
      <c r="LAP17" s="23"/>
      <c r="LAQ17" s="23"/>
      <c r="LAR17" s="23"/>
      <c r="LAS17" s="23"/>
      <c r="LAT17" s="23"/>
      <c r="LAU17" s="23"/>
      <c r="LAV17" s="23"/>
      <c r="LAW17" s="23"/>
      <c r="LAX17" s="23"/>
      <c r="LAY17" s="23"/>
      <c r="LAZ17" s="23"/>
      <c r="LBA17" s="23"/>
      <c r="LBB17" s="23"/>
      <c r="LBC17" s="23"/>
      <c r="LBD17" s="23"/>
      <c r="LBE17" s="23"/>
      <c r="LBF17" s="23"/>
      <c r="LBG17" s="23"/>
      <c r="LBH17" s="23"/>
      <c r="LBI17" s="23"/>
      <c r="LBJ17" s="23"/>
      <c r="LBK17" s="23"/>
      <c r="LBL17" s="23"/>
      <c r="LBM17" s="23"/>
      <c r="LBN17" s="23"/>
      <c r="LBO17" s="23"/>
      <c r="LBP17" s="23"/>
      <c r="LBQ17" s="23"/>
      <c r="LBR17" s="23"/>
      <c r="LBS17" s="23"/>
      <c r="LBT17" s="23"/>
      <c r="LBU17" s="23"/>
      <c r="LBV17" s="23"/>
      <c r="LBW17" s="23"/>
      <c r="LBX17" s="23"/>
      <c r="LBY17" s="23"/>
      <c r="LBZ17" s="23"/>
      <c r="LCA17" s="23"/>
      <c r="LCB17" s="23"/>
      <c r="LCC17" s="23"/>
      <c r="LCD17" s="23"/>
      <c r="LCE17" s="23"/>
      <c r="LCF17" s="23"/>
      <c r="LCG17" s="23"/>
      <c r="LCH17" s="23"/>
      <c r="LCI17" s="23"/>
      <c r="LCJ17" s="23"/>
      <c r="LCK17" s="23"/>
      <c r="LCL17" s="23"/>
      <c r="LCM17" s="23"/>
      <c r="LCN17" s="23"/>
      <c r="LCO17" s="23"/>
      <c r="LCP17" s="23"/>
      <c r="LCQ17" s="23"/>
      <c r="LCR17" s="23"/>
      <c r="LCS17" s="23"/>
      <c r="LCT17" s="23"/>
      <c r="LCU17" s="23"/>
      <c r="LCV17" s="23"/>
      <c r="LCW17" s="23"/>
      <c r="LCX17" s="23"/>
      <c r="LCY17" s="23"/>
      <c r="LCZ17" s="23"/>
      <c r="LDA17" s="23"/>
      <c r="LDB17" s="23"/>
      <c r="LDC17" s="23"/>
      <c r="LDD17" s="23"/>
      <c r="LDE17" s="23"/>
      <c r="LDF17" s="23"/>
      <c r="LDG17" s="23"/>
      <c r="LDH17" s="23"/>
      <c r="LDI17" s="23"/>
      <c r="LDJ17" s="23"/>
      <c r="LDK17" s="23"/>
      <c r="LDL17" s="23"/>
      <c r="LDM17" s="23"/>
      <c r="LDN17" s="23"/>
      <c r="LDO17" s="23"/>
      <c r="LDP17" s="23"/>
      <c r="LDQ17" s="23"/>
      <c r="LDR17" s="23"/>
      <c r="LDS17" s="23"/>
      <c r="LDT17" s="23"/>
      <c r="LDU17" s="23"/>
      <c r="LDV17" s="23"/>
      <c r="LDW17" s="23"/>
      <c r="LDX17" s="23"/>
      <c r="LDY17" s="23"/>
      <c r="LDZ17" s="23"/>
      <c r="LEA17" s="23"/>
      <c r="LEB17" s="23"/>
      <c r="LEC17" s="23"/>
      <c r="LED17" s="23"/>
      <c r="LEE17" s="23"/>
      <c r="LEF17" s="23"/>
      <c r="LEG17" s="23"/>
      <c r="LEH17" s="23"/>
      <c r="LEI17" s="23"/>
      <c r="LEJ17" s="23"/>
      <c r="LEK17" s="23"/>
      <c r="LEL17" s="23"/>
      <c r="LEM17" s="23"/>
      <c r="LEN17" s="23"/>
      <c r="LEO17" s="23"/>
      <c r="LEP17" s="23"/>
      <c r="LEQ17" s="23"/>
      <c r="LER17" s="23"/>
      <c r="LES17" s="23"/>
      <c r="LET17" s="23"/>
      <c r="LEU17" s="23"/>
      <c r="LEV17" s="23"/>
      <c r="LEW17" s="23"/>
      <c r="LEX17" s="23"/>
      <c r="LEY17" s="23"/>
      <c r="LEZ17" s="23"/>
      <c r="LFA17" s="23"/>
      <c r="LFB17" s="23"/>
      <c r="LFC17" s="23"/>
      <c r="LFD17" s="23"/>
      <c r="LFE17" s="23"/>
      <c r="LFF17" s="23"/>
      <c r="LFG17" s="23"/>
      <c r="LFH17" s="23"/>
      <c r="LFI17" s="23"/>
      <c r="LFJ17" s="23"/>
      <c r="LFK17" s="23"/>
      <c r="LFL17" s="23"/>
      <c r="LFM17" s="23"/>
      <c r="LFN17" s="23"/>
      <c r="LFO17" s="23"/>
      <c r="LFP17" s="23"/>
      <c r="LFQ17" s="23"/>
      <c r="LFR17" s="23"/>
      <c r="LFS17" s="23"/>
      <c r="LFT17" s="23"/>
      <c r="LFU17" s="23"/>
      <c r="LFV17" s="23"/>
      <c r="LFW17" s="23"/>
      <c r="LFX17" s="23"/>
      <c r="LFY17" s="23"/>
      <c r="LFZ17" s="23"/>
      <c r="LGA17" s="23"/>
      <c r="LGB17" s="23"/>
      <c r="LGC17" s="23"/>
      <c r="LGD17" s="23"/>
      <c r="LGE17" s="23"/>
      <c r="LGF17" s="23"/>
      <c r="LGG17" s="23"/>
      <c r="LGH17" s="23"/>
      <c r="LGI17" s="23"/>
      <c r="LGJ17" s="23"/>
      <c r="LGK17" s="23"/>
      <c r="LGL17" s="23"/>
      <c r="LGM17" s="23"/>
      <c r="LGN17" s="23"/>
      <c r="LGO17" s="23"/>
      <c r="LGP17" s="23"/>
      <c r="LGQ17" s="23"/>
      <c r="LGR17" s="23"/>
      <c r="LGS17" s="23"/>
      <c r="LGT17" s="23"/>
      <c r="LGU17" s="23"/>
      <c r="LGV17" s="23"/>
      <c r="LGW17" s="23"/>
      <c r="LGX17" s="23"/>
      <c r="LGY17" s="23"/>
      <c r="LGZ17" s="23"/>
      <c r="LHA17" s="23"/>
      <c r="LHB17" s="23"/>
      <c r="LHC17" s="23"/>
      <c r="LHD17" s="23"/>
      <c r="LHE17" s="23"/>
      <c r="LHF17" s="23"/>
      <c r="LHG17" s="23"/>
      <c r="LHH17" s="23"/>
      <c r="LHI17" s="23"/>
      <c r="LHJ17" s="23"/>
      <c r="LHK17" s="23"/>
      <c r="LHL17" s="23"/>
      <c r="LHM17" s="23"/>
      <c r="LHN17" s="23"/>
      <c r="LHO17" s="23"/>
      <c r="LHP17" s="23"/>
      <c r="LHQ17" s="23"/>
      <c r="LHR17" s="23"/>
      <c r="LHS17" s="23"/>
      <c r="LHT17" s="23"/>
      <c r="LHU17" s="23"/>
      <c r="LHV17" s="23"/>
      <c r="LHW17" s="23"/>
      <c r="LHX17" s="23"/>
      <c r="LHY17" s="23"/>
      <c r="LHZ17" s="23"/>
      <c r="LIA17" s="23"/>
      <c r="LIB17" s="23"/>
      <c r="LIC17" s="23"/>
      <c r="LID17" s="23"/>
      <c r="LIE17" s="23"/>
      <c r="LIF17" s="23"/>
      <c r="LIG17" s="23"/>
      <c r="LIH17" s="23"/>
      <c r="LII17" s="23"/>
      <c r="LIJ17" s="23"/>
      <c r="LIK17" s="23"/>
      <c r="LIL17" s="23"/>
      <c r="LIM17" s="23"/>
      <c r="LIN17" s="23"/>
      <c r="LIO17" s="23"/>
      <c r="LIP17" s="23"/>
      <c r="LIQ17" s="23"/>
      <c r="LIR17" s="23"/>
      <c r="LIS17" s="23"/>
      <c r="LIT17" s="23"/>
      <c r="LIU17" s="23"/>
      <c r="LIV17" s="23"/>
      <c r="LIW17" s="23"/>
      <c r="LIX17" s="23"/>
      <c r="LIY17" s="23"/>
      <c r="LIZ17" s="23"/>
      <c r="LJA17" s="23"/>
      <c r="LJB17" s="23"/>
      <c r="LJC17" s="23"/>
      <c r="LJD17" s="23"/>
      <c r="LJE17" s="23"/>
      <c r="LJF17" s="23"/>
      <c r="LJG17" s="23"/>
      <c r="LJH17" s="23"/>
      <c r="LJI17" s="23"/>
      <c r="LJJ17" s="23"/>
      <c r="LJK17" s="23"/>
      <c r="LJL17" s="23"/>
      <c r="LJM17" s="23"/>
      <c r="LJN17" s="23"/>
      <c r="LJO17" s="23"/>
      <c r="LJP17" s="23"/>
      <c r="LJQ17" s="23"/>
      <c r="LJR17" s="23"/>
      <c r="LJS17" s="23"/>
      <c r="LJT17" s="23"/>
      <c r="LJU17" s="23"/>
      <c r="LJV17" s="23"/>
      <c r="LJW17" s="23"/>
      <c r="LJX17" s="23"/>
      <c r="LJY17" s="23"/>
      <c r="LJZ17" s="23"/>
      <c r="LKA17" s="23"/>
      <c r="LKB17" s="23"/>
      <c r="LKC17" s="23"/>
      <c r="LKD17" s="23"/>
      <c r="LKE17" s="23"/>
      <c r="LKF17" s="23"/>
      <c r="LKG17" s="23"/>
      <c r="LKH17" s="23"/>
      <c r="LKI17" s="23"/>
      <c r="LKJ17" s="23"/>
      <c r="LKK17" s="23"/>
      <c r="LKL17" s="23"/>
      <c r="LKM17" s="23"/>
      <c r="LKN17" s="23"/>
      <c r="LKO17" s="23"/>
      <c r="LKP17" s="23"/>
      <c r="LKQ17" s="23"/>
      <c r="LKR17" s="23"/>
      <c r="LKS17" s="23"/>
      <c r="LKT17" s="23"/>
      <c r="LKU17" s="23"/>
      <c r="LKV17" s="23"/>
      <c r="LKW17" s="23"/>
      <c r="LKX17" s="23"/>
      <c r="LKY17" s="23"/>
      <c r="LKZ17" s="23"/>
      <c r="LLA17" s="23"/>
      <c r="LLB17" s="23"/>
      <c r="LLC17" s="23"/>
      <c r="LLD17" s="23"/>
      <c r="LLE17" s="23"/>
      <c r="LLF17" s="23"/>
      <c r="LLG17" s="23"/>
      <c r="LLH17" s="23"/>
      <c r="LLI17" s="23"/>
      <c r="LLJ17" s="23"/>
      <c r="LLK17" s="23"/>
      <c r="LLL17" s="23"/>
      <c r="LLM17" s="23"/>
      <c r="LLN17" s="23"/>
      <c r="LLO17" s="23"/>
      <c r="LLP17" s="23"/>
      <c r="LLQ17" s="23"/>
      <c r="LLR17" s="23"/>
      <c r="LLS17" s="23"/>
      <c r="LLT17" s="23"/>
      <c r="LLU17" s="23"/>
      <c r="LLV17" s="23"/>
      <c r="LLW17" s="23"/>
      <c r="LLX17" s="23"/>
      <c r="LLY17" s="23"/>
      <c r="LLZ17" s="23"/>
      <c r="LMA17" s="23"/>
      <c r="LMB17" s="23"/>
      <c r="LMC17" s="23"/>
      <c r="LMD17" s="23"/>
      <c r="LME17" s="23"/>
      <c r="LMF17" s="23"/>
      <c r="LMG17" s="23"/>
      <c r="LMH17" s="23"/>
      <c r="LMI17" s="23"/>
      <c r="LMJ17" s="23"/>
      <c r="LMK17" s="23"/>
      <c r="LML17" s="23"/>
      <c r="LMM17" s="23"/>
      <c r="LMN17" s="23"/>
      <c r="LMO17" s="23"/>
      <c r="LMP17" s="23"/>
      <c r="LMQ17" s="23"/>
      <c r="LMR17" s="23"/>
      <c r="LMS17" s="23"/>
      <c r="LMT17" s="23"/>
      <c r="LMU17" s="23"/>
      <c r="LMV17" s="23"/>
      <c r="LMW17" s="23"/>
      <c r="LMX17" s="23"/>
      <c r="LMY17" s="23"/>
      <c r="LMZ17" s="23"/>
      <c r="LNA17" s="23"/>
      <c r="LNB17" s="23"/>
      <c r="LNC17" s="23"/>
      <c r="LND17" s="23"/>
      <c r="LNE17" s="23"/>
      <c r="LNF17" s="23"/>
      <c r="LNG17" s="23"/>
      <c r="LNH17" s="23"/>
      <c r="LNI17" s="23"/>
      <c r="LNJ17" s="23"/>
      <c r="LNK17" s="23"/>
      <c r="LNL17" s="23"/>
      <c r="LNM17" s="23"/>
      <c r="LNN17" s="23"/>
      <c r="LNO17" s="23"/>
      <c r="LNP17" s="23"/>
      <c r="LNQ17" s="23"/>
      <c r="LNR17" s="23"/>
      <c r="LNS17" s="23"/>
      <c r="LNT17" s="23"/>
      <c r="LNU17" s="23"/>
      <c r="LNV17" s="23"/>
      <c r="LNW17" s="23"/>
      <c r="LNX17" s="23"/>
      <c r="LNY17" s="23"/>
      <c r="LNZ17" s="23"/>
      <c r="LOA17" s="23"/>
      <c r="LOB17" s="23"/>
      <c r="LOC17" s="23"/>
      <c r="LOD17" s="23"/>
      <c r="LOE17" s="23"/>
      <c r="LOF17" s="23"/>
      <c r="LOG17" s="23"/>
      <c r="LOH17" s="23"/>
      <c r="LOI17" s="23"/>
      <c r="LOJ17" s="23"/>
      <c r="LOK17" s="23"/>
      <c r="LOL17" s="23"/>
      <c r="LOM17" s="23"/>
      <c r="LON17" s="23"/>
      <c r="LOO17" s="23"/>
      <c r="LOP17" s="23"/>
      <c r="LOQ17" s="23"/>
      <c r="LOR17" s="23"/>
      <c r="LOS17" s="23"/>
      <c r="LOT17" s="23"/>
      <c r="LOU17" s="23"/>
      <c r="LOV17" s="23"/>
      <c r="LOW17" s="23"/>
      <c r="LOX17" s="23"/>
      <c r="LOY17" s="23"/>
      <c r="LOZ17" s="23"/>
      <c r="LPA17" s="23"/>
      <c r="LPB17" s="23"/>
      <c r="LPC17" s="23"/>
      <c r="LPD17" s="23"/>
      <c r="LPE17" s="23"/>
      <c r="LPF17" s="23"/>
      <c r="LPG17" s="23"/>
      <c r="LPH17" s="23"/>
      <c r="LPI17" s="23"/>
      <c r="LPJ17" s="23"/>
      <c r="LPK17" s="23"/>
      <c r="LPL17" s="23"/>
      <c r="LPM17" s="23"/>
      <c r="LPN17" s="23"/>
      <c r="LPO17" s="23"/>
      <c r="LPP17" s="23"/>
      <c r="LPQ17" s="23"/>
      <c r="LPR17" s="23"/>
      <c r="LPS17" s="23"/>
      <c r="LPT17" s="23"/>
      <c r="LPU17" s="23"/>
      <c r="LPV17" s="23"/>
      <c r="LPW17" s="23"/>
      <c r="LPX17" s="23"/>
      <c r="LPY17" s="23"/>
      <c r="LPZ17" s="23"/>
      <c r="LQA17" s="23"/>
      <c r="LQB17" s="23"/>
      <c r="LQC17" s="23"/>
      <c r="LQD17" s="23"/>
      <c r="LQE17" s="23"/>
      <c r="LQF17" s="23"/>
      <c r="LQG17" s="23"/>
      <c r="LQH17" s="23"/>
      <c r="LQI17" s="23"/>
      <c r="LQJ17" s="23"/>
      <c r="LQK17" s="23"/>
      <c r="LQL17" s="23"/>
      <c r="LQM17" s="23"/>
      <c r="LQN17" s="23"/>
      <c r="LQO17" s="23"/>
      <c r="LQP17" s="23"/>
      <c r="LQQ17" s="23"/>
      <c r="LQR17" s="23"/>
      <c r="LQS17" s="23"/>
      <c r="LQT17" s="23"/>
      <c r="LQU17" s="23"/>
      <c r="LQV17" s="23"/>
      <c r="LQW17" s="23"/>
      <c r="LQX17" s="23"/>
      <c r="LQY17" s="23"/>
      <c r="LQZ17" s="23"/>
      <c r="LRA17" s="23"/>
      <c r="LRB17" s="23"/>
      <c r="LRC17" s="23"/>
      <c r="LRD17" s="23"/>
      <c r="LRE17" s="23"/>
      <c r="LRF17" s="23"/>
      <c r="LRG17" s="23"/>
      <c r="LRH17" s="23"/>
      <c r="LRI17" s="23"/>
      <c r="LRJ17" s="23"/>
      <c r="LRK17" s="23"/>
      <c r="LRL17" s="23"/>
      <c r="LRM17" s="23"/>
      <c r="LRN17" s="23"/>
      <c r="LRO17" s="23"/>
      <c r="LRP17" s="23"/>
      <c r="LRQ17" s="23"/>
      <c r="LRR17" s="23"/>
      <c r="LRS17" s="23"/>
      <c r="LRT17" s="23"/>
      <c r="LRU17" s="23"/>
      <c r="LRV17" s="23"/>
      <c r="LRW17" s="23"/>
      <c r="LRX17" s="23"/>
      <c r="LRY17" s="23"/>
      <c r="LRZ17" s="23"/>
      <c r="LSA17" s="23"/>
      <c r="LSB17" s="23"/>
      <c r="LSC17" s="23"/>
      <c r="LSD17" s="23"/>
      <c r="LSE17" s="23"/>
      <c r="LSF17" s="23"/>
      <c r="LSG17" s="23"/>
      <c r="LSH17" s="23"/>
      <c r="LSI17" s="23"/>
      <c r="LSJ17" s="23"/>
      <c r="LSK17" s="23"/>
      <c r="LSL17" s="23"/>
      <c r="LSM17" s="23"/>
      <c r="LSN17" s="23"/>
      <c r="LSO17" s="23"/>
      <c r="LSP17" s="23"/>
      <c r="LSQ17" s="23"/>
      <c r="LSR17" s="23"/>
      <c r="LSS17" s="23"/>
      <c r="LST17" s="23"/>
      <c r="LSU17" s="23"/>
      <c r="LSV17" s="23"/>
      <c r="LSW17" s="23"/>
      <c r="LSX17" s="23"/>
      <c r="LSY17" s="23"/>
      <c r="LSZ17" s="23"/>
      <c r="LTA17" s="23"/>
      <c r="LTB17" s="23"/>
      <c r="LTC17" s="23"/>
      <c r="LTD17" s="23"/>
      <c r="LTE17" s="23"/>
      <c r="LTF17" s="23"/>
      <c r="LTG17" s="23"/>
      <c r="LTH17" s="23"/>
      <c r="LTI17" s="23"/>
      <c r="LTJ17" s="23"/>
      <c r="LTK17" s="23"/>
      <c r="LTL17" s="23"/>
      <c r="LTM17" s="23"/>
      <c r="LTN17" s="23"/>
      <c r="LTO17" s="23"/>
      <c r="LTP17" s="23"/>
      <c r="LTQ17" s="23"/>
      <c r="LTR17" s="23"/>
      <c r="LTS17" s="23"/>
      <c r="LTT17" s="23"/>
      <c r="LTU17" s="23"/>
      <c r="LTV17" s="23"/>
      <c r="LTW17" s="23"/>
      <c r="LTX17" s="23"/>
      <c r="LTY17" s="23"/>
      <c r="LTZ17" s="23"/>
      <c r="LUA17" s="23"/>
      <c r="LUB17" s="23"/>
      <c r="LUC17" s="23"/>
      <c r="LUD17" s="23"/>
      <c r="LUE17" s="23"/>
      <c r="LUF17" s="23"/>
      <c r="LUG17" s="23"/>
      <c r="LUH17" s="23"/>
      <c r="LUI17" s="23"/>
      <c r="LUJ17" s="23"/>
      <c r="LUK17" s="23"/>
      <c r="LUL17" s="23"/>
      <c r="LUM17" s="23"/>
      <c r="LUN17" s="23"/>
      <c r="LUO17" s="23"/>
      <c r="LUP17" s="23"/>
      <c r="LUQ17" s="23"/>
      <c r="LUR17" s="23"/>
      <c r="LUS17" s="23"/>
      <c r="LUT17" s="23"/>
      <c r="LUU17" s="23"/>
      <c r="LUV17" s="23"/>
      <c r="LUW17" s="23"/>
      <c r="LUX17" s="23"/>
      <c r="LUY17" s="23"/>
      <c r="LUZ17" s="23"/>
      <c r="LVA17" s="23"/>
      <c r="LVB17" s="23"/>
      <c r="LVC17" s="23"/>
      <c r="LVD17" s="23"/>
      <c r="LVE17" s="23"/>
      <c r="LVF17" s="23"/>
      <c r="LVG17" s="23"/>
      <c r="LVH17" s="23"/>
      <c r="LVI17" s="23"/>
      <c r="LVJ17" s="23"/>
      <c r="LVK17" s="23"/>
      <c r="LVL17" s="23"/>
      <c r="LVM17" s="23"/>
      <c r="LVN17" s="23"/>
      <c r="LVO17" s="23"/>
      <c r="LVP17" s="23"/>
      <c r="LVQ17" s="23"/>
      <c r="LVR17" s="23"/>
      <c r="LVS17" s="23"/>
      <c r="LVT17" s="23"/>
      <c r="LVU17" s="23"/>
      <c r="LVV17" s="23"/>
      <c r="LVW17" s="23"/>
      <c r="LVX17" s="23"/>
      <c r="LVY17" s="23"/>
      <c r="LVZ17" s="23"/>
      <c r="LWA17" s="23"/>
      <c r="LWB17" s="23"/>
      <c r="LWC17" s="23"/>
      <c r="LWD17" s="23"/>
      <c r="LWE17" s="23"/>
      <c r="LWF17" s="23"/>
      <c r="LWG17" s="23"/>
      <c r="LWH17" s="23"/>
      <c r="LWI17" s="23"/>
      <c r="LWJ17" s="23"/>
      <c r="LWK17" s="23"/>
      <c r="LWL17" s="23"/>
      <c r="LWM17" s="23"/>
      <c r="LWN17" s="23"/>
      <c r="LWO17" s="23"/>
      <c r="LWP17" s="23"/>
      <c r="LWQ17" s="23"/>
      <c r="LWR17" s="23"/>
      <c r="LWS17" s="23"/>
      <c r="LWT17" s="23"/>
      <c r="LWU17" s="23"/>
      <c r="LWV17" s="23"/>
      <c r="LWW17" s="23"/>
      <c r="LWX17" s="23"/>
      <c r="LWY17" s="23"/>
      <c r="LWZ17" s="23"/>
      <c r="LXA17" s="23"/>
      <c r="LXB17" s="23"/>
      <c r="LXC17" s="23"/>
      <c r="LXD17" s="23"/>
      <c r="LXE17" s="23"/>
      <c r="LXF17" s="23"/>
      <c r="LXG17" s="23"/>
      <c r="LXH17" s="23"/>
      <c r="LXI17" s="23"/>
      <c r="LXJ17" s="23"/>
      <c r="LXK17" s="23"/>
      <c r="LXL17" s="23"/>
      <c r="LXM17" s="23"/>
      <c r="LXN17" s="23"/>
      <c r="LXO17" s="23"/>
      <c r="LXP17" s="23"/>
      <c r="LXQ17" s="23"/>
      <c r="LXR17" s="23"/>
      <c r="LXS17" s="23"/>
      <c r="LXT17" s="23"/>
      <c r="LXU17" s="23"/>
      <c r="LXV17" s="23"/>
      <c r="LXW17" s="23"/>
      <c r="LXX17" s="23"/>
      <c r="LXY17" s="23"/>
      <c r="LXZ17" s="23"/>
      <c r="LYA17" s="23"/>
      <c r="LYB17" s="23"/>
      <c r="LYC17" s="23"/>
      <c r="LYD17" s="23"/>
      <c r="LYE17" s="23"/>
      <c r="LYF17" s="23"/>
      <c r="LYG17" s="23"/>
      <c r="LYH17" s="23"/>
      <c r="LYI17" s="23"/>
      <c r="LYJ17" s="23"/>
      <c r="LYK17" s="23"/>
      <c r="LYL17" s="23"/>
      <c r="LYM17" s="23"/>
      <c r="LYN17" s="23"/>
      <c r="LYO17" s="23"/>
      <c r="LYP17" s="23"/>
      <c r="LYQ17" s="23"/>
      <c r="LYR17" s="23"/>
      <c r="LYS17" s="23"/>
      <c r="LYT17" s="23"/>
      <c r="LYU17" s="23"/>
      <c r="LYV17" s="23"/>
      <c r="LYW17" s="23"/>
      <c r="LYX17" s="23"/>
      <c r="LYY17" s="23"/>
      <c r="LYZ17" s="23"/>
      <c r="LZA17" s="23"/>
      <c r="LZB17" s="23"/>
      <c r="LZC17" s="23"/>
      <c r="LZD17" s="23"/>
      <c r="LZE17" s="23"/>
      <c r="LZF17" s="23"/>
      <c r="LZG17" s="23"/>
      <c r="LZH17" s="23"/>
      <c r="LZI17" s="23"/>
      <c r="LZJ17" s="23"/>
      <c r="LZK17" s="23"/>
      <c r="LZL17" s="23"/>
      <c r="LZM17" s="23"/>
      <c r="LZN17" s="23"/>
      <c r="LZO17" s="23"/>
      <c r="LZP17" s="23"/>
      <c r="LZQ17" s="23"/>
      <c r="LZR17" s="23"/>
      <c r="LZS17" s="23"/>
      <c r="LZT17" s="23"/>
      <c r="LZU17" s="23"/>
      <c r="LZV17" s="23"/>
      <c r="LZW17" s="23"/>
      <c r="LZX17" s="23"/>
      <c r="LZY17" s="23"/>
      <c r="LZZ17" s="23"/>
      <c r="MAA17" s="23"/>
      <c r="MAB17" s="23"/>
      <c r="MAC17" s="23"/>
      <c r="MAD17" s="23"/>
      <c r="MAE17" s="23"/>
      <c r="MAF17" s="23"/>
      <c r="MAG17" s="23"/>
      <c r="MAH17" s="23"/>
      <c r="MAI17" s="23"/>
      <c r="MAJ17" s="23"/>
      <c r="MAK17" s="23"/>
      <c r="MAL17" s="23"/>
      <c r="MAM17" s="23"/>
      <c r="MAN17" s="23"/>
      <c r="MAO17" s="23"/>
      <c r="MAP17" s="23"/>
      <c r="MAQ17" s="23"/>
      <c r="MAR17" s="23"/>
      <c r="MAS17" s="23"/>
      <c r="MAT17" s="23"/>
      <c r="MAU17" s="23"/>
      <c r="MAV17" s="23"/>
      <c r="MAW17" s="23"/>
      <c r="MAX17" s="23"/>
      <c r="MAY17" s="23"/>
      <c r="MAZ17" s="23"/>
      <c r="MBA17" s="23"/>
      <c r="MBB17" s="23"/>
      <c r="MBC17" s="23"/>
      <c r="MBD17" s="23"/>
      <c r="MBE17" s="23"/>
      <c r="MBF17" s="23"/>
      <c r="MBG17" s="23"/>
      <c r="MBH17" s="23"/>
      <c r="MBI17" s="23"/>
      <c r="MBJ17" s="23"/>
      <c r="MBK17" s="23"/>
      <c r="MBL17" s="23"/>
      <c r="MBM17" s="23"/>
      <c r="MBN17" s="23"/>
      <c r="MBO17" s="23"/>
      <c r="MBP17" s="23"/>
      <c r="MBQ17" s="23"/>
      <c r="MBR17" s="23"/>
      <c r="MBS17" s="23"/>
      <c r="MBT17" s="23"/>
      <c r="MBU17" s="23"/>
      <c r="MBV17" s="23"/>
      <c r="MBW17" s="23"/>
      <c r="MBX17" s="23"/>
      <c r="MBY17" s="23"/>
      <c r="MBZ17" s="23"/>
      <c r="MCA17" s="23"/>
      <c r="MCB17" s="23"/>
      <c r="MCC17" s="23"/>
      <c r="MCD17" s="23"/>
      <c r="MCE17" s="23"/>
      <c r="MCF17" s="23"/>
      <c r="MCG17" s="23"/>
      <c r="MCH17" s="23"/>
      <c r="MCI17" s="23"/>
      <c r="MCJ17" s="23"/>
      <c r="MCK17" s="23"/>
      <c r="MCL17" s="23"/>
      <c r="MCM17" s="23"/>
      <c r="MCN17" s="23"/>
      <c r="MCO17" s="23"/>
      <c r="MCP17" s="23"/>
      <c r="MCQ17" s="23"/>
      <c r="MCR17" s="23"/>
      <c r="MCS17" s="23"/>
      <c r="MCT17" s="23"/>
      <c r="MCU17" s="23"/>
      <c r="MCV17" s="23"/>
      <c r="MCW17" s="23"/>
      <c r="MCX17" s="23"/>
      <c r="MCY17" s="23"/>
      <c r="MCZ17" s="23"/>
      <c r="MDA17" s="23"/>
      <c r="MDB17" s="23"/>
      <c r="MDC17" s="23"/>
      <c r="MDD17" s="23"/>
      <c r="MDE17" s="23"/>
      <c r="MDF17" s="23"/>
      <c r="MDG17" s="23"/>
      <c r="MDH17" s="23"/>
      <c r="MDI17" s="23"/>
      <c r="MDJ17" s="23"/>
      <c r="MDK17" s="23"/>
      <c r="MDL17" s="23"/>
      <c r="MDM17" s="23"/>
      <c r="MDN17" s="23"/>
      <c r="MDO17" s="23"/>
      <c r="MDP17" s="23"/>
      <c r="MDQ17" s="23"/>
      <c r="MDR17" s="23"/>
      <c r="MDS17" s="23"/>
      <c r="MDT17" s="23"/>
      <c r="MDU17" s="23"/>
      <c r="MDV17" s="23"/>
      <c r="MDW17" s="23"/>
      <c r="MDX17" s="23"/>
      <c r="MDY17" s="23"/>
      <c r="MDZ17" s="23"/>
      <c r="MEA17" s="23"/>
      <c r="MEB17" s="23"/>
      <c r="MEC17" s="23"/>
      <c r="MED17" s="23"/>
      <c r="MEE17" s="23"/>
      <c r="MEF17" s="23"/>
      <c r="MEG17" s="23"/>
      <c r="MEH17" s="23"/>
      <c r="MEI17" s="23"/>
      <c r="MEJ17" s="23"/>
      <c r="MEK17" s="23"/>
      <c r="MEL17" s="23"/>
      <c r="MEM17" s="23"/>
      <c r="MEN17" s="23"/>
      <c r="MEO17" s="23"/>
      <c r="MEP17" s="23"/>
      <c r="MEQ17" s="23"/>
      <c r="MER17" s="23"/>
      <c r="MES17" s="23"/>
      <c r="MET17" s="23"/>
      <c r="MEU17" s="23"/>
      <c r="MEV17" s="23"/>
      <c r="MEW17" s="23"/>
      <c r="MEX17" s="23"/>
      <c r="MEY17" s="23"/>
      <c r="MEZ17" s="23"/>
      <c r="MFA17" s="23"/>
      <c r="MFB17" s="23"/>
      <c r="MFC17" s="23"/>
      <c r="MFD17" s="23"/>
      <c r="MFE17" s="23"/>
      <c r="MFF17" s="23"/>
      <c r="MFG17" s="23"/>
      <c r="MFH17" s="23"/>
      <c r="MFI17" s="23"/>
      <c r="MFJ17" s="23"/>
      <c r="MFK17" s="23"/>
      <c r="MFL17" s="23"/>
      <c r="MFM17" s="23"/>
      <c r="MFN17" s="23"/>
      <c r="MFO17" s="23"/>
      <c r="MFP17" s="23"/>
      <c r="MFQ17" s="23"/>
      <c r="MFR17" s="23"/>
      <c r="MFS17" s="23"/>
      <c r="MFT17" s="23"/>
      <c r="MFU17" s="23"/>
      <c r="MFV17" s="23"/>
      <c r="MFW17" s="23"/>
      <c r="MFX17" s="23"/>
      <c r="MFY17" s="23"/>
      <c r="MFZ17" s="23"/>
      <c r="MGA17" s="23"/>
      <c r="MGB17" s="23"/>
      <c r="MGC17" s="23"/>
      <c r="MGD17" s="23"/>
      <c r="MGE17" s="23"/>
      <c r="MGF17" s="23"/>
      <c r="MGG17" s="23"/>
      <c r="MGH17" s="23"/>
      <c r="MGI17" s="23"/>
      <c r="MGJ17" s="23"/>
      <c r="MGK17" s="23"/>
      <c r="MGL17" s="23"/>
      <c r="MGM17" s="23"/>
      <c r="MGN17" s="23"/>
      <c r="MGO17" s="23"/>
      <c r="MGP17" s="23"/>
      <c r="MGQ17" s="23"/>
      <c r="MGR17" s="23"/>
      <c r="MGS17" s="23"/>
      <c r="MGT17" s="23"/>
      <c r="MGU17" s="23"/>
      <c r="MGV17" s="23"/>
      <c r="MGW17" s="23"/>
      <c r="MGX17" s="23"/>
      <c r="MGY17" s="23"/>
      <c r="MGZ17" s="23"/>
      <c r="MHA17" s="23"/>
      <c r="MHB17" s="23"/>
      <c r="MHC17" s="23"/>
      <c r="MHD17" s="23"/>
      <c r="MHE17" s="23"/>
      <c r="MHF17" s="23"/>
      <c r="MHG17" s="23"/>
      <c r="MHH17" s="23"/>
      <c r="MHI17" s="23"/>
      <c r="MHJ17" s="23"/>
      <c r="MHK17" s="23"/>
      <c r="MHL17" s="23"/>
      <c r="MHM17" s="23"/>
      <c r="MHN17" s="23"/>
      <c r="MHO17" s="23"/>
      <c r="MHP17" s="23"/>
      <c r="MHQ17" s="23"/>
      <c r="MHR17" s="23"/>
      <c r="MHS17" s="23"/>
      <c r="MHT17" s="23"/>
      <c r="MHU17" s="23"/>
      <c r="MHV17" s="23"/>
      <c r="MHW17" s="23"/>
      <c r="MHX17" s="23"/>
      <c r="MHY17" s="23"/>
      <c r="MHZ17" s="23"/>
      <c r="MIA17" s="23"/>
      <c r="MIB17" s="23"/>
      <c r="MIC17" s="23"/>
      <c r="MID17" s="23"/>
      <c r="MIE17" s="23"/>
      <c r="MIF17" s="23"/>
      <c r="MIG17" s="23"/>
      <c r="MIH17" s="23"/>
      <c r="MII17" s="23"/>
      <c r="MIJ17" s="23"/>
      <c r="MIK17" s="23"/>
      <c r="MIL17" s="23"/>
      <c r="MIM17" s="23"/>
      <c r="MIN17" s="23"/>
      <c r="MIO17" s="23"/>
      <c r="MIP17" s="23"/>
      <c r="MIQ17" s="23"/>
      <c r="MIR17" s="23"/>
      <c r="MIS17" s="23"/>
      <c r="MIT17" s="23"/>
      <c r="MIU17" s="23"/>
      <c r="MIV17" s="23"/>
      <c r="MIW17" s="23"/>
      <c r="MIX17" s="23"/>
      <c r="MIY17" s="23"/>
      <c r="MIZ17" s="23"/>
      <c r="MJA17" s="23"/>
      <c r="MJB17" s="23"/>
      <c r="MJC17" s="23"/>
      <c r="MJD17" s="23"/>
      <c r="MJE17" s="23"/>
      <c r="MJF17" s="23"/>
      <c r="MJG17" s="23"/>
      <c r="MJH17" s="23"/>
      <c r="MJI17" s="23"/>
      <c r="MJJ17" s="23"/>
      <c r="MJK17" s="23"/>
      <c r="MJL17" s="23"/>
      <c r="MJM17" s="23"/>
      <c r="MJN17" s="23"/>
      <c r="MJO17" s="23"/>
      <c r="MJP17" s="23"/>
      <c r="MJQ17" s="23"/>
      <c r="MJR17" s="23"/>
      <c r="MJS17" s="23"/>
      <c r="MJT17" s="23"/>
      <c r="MJU17" s="23"/>
      <c r="MJV17" s="23"/>
      <c r="MJW17" s="23"/>
      <c r="MJX17" s="23"/>
      <c r="MJY17" s="23"/>
      <c r="MJZ17" s="23"/>
      <c r="MKA17" s="23"/>
      <c r="MKB17" s="23"/>
      <c r="MKC17" s="23"/>
      <c r="MKD17" s="23"/>
      <c r="MKE17" s="23"/>
      <c r="MKF17" s="23"/>
      <c r="MKG17" s="23"/>
      <c r="MKH17" s="23"/>
      <c r="MKI17" s="23"/>
      <c r="MKJ17" s="23"/>
      <c r="MKK17" s="23"/>
      <c r="MKL17" s="23"/>
      <c r="MKM17" s="23"/>
      <c r="MKN17" s="23"/>
      <c r="MKO17" s="23"/>
      <c r="MKP17" s="23"/>
      <c r="MKQ17" s="23"/>
      <c r="MKR17" s="23"/>
      <c r="MKS17" s="23"/>
      <c r="MKT17" s="23"/>
      <c r="MKU17" s="23"/>
      <c r="MKV17" s="23"/>
      <c r="MKW17" s="23"/>
      <c r="MKX17" s="23"/>
      <c r="MKY17" s="23"/>
      <c r="MKZ17" s="23"/>
      <c r="MLA17" s="23"/>
      <c r="MLB17" s="23"/>
      <c r="MLC17" s="23"/>
      <c r="MLD17" s="23"/>
      <c r="MLE17" s="23"/>
      <c r="MLF17" s="23"/>
      <c r="MLG17" s="23"/>
      <c r="MLH17" s="23"/>
      <c r="MLI17" s="23"/>
      <c r="MLJ17" s="23"/>
      <c r="MLK17" s="23"/>
      <c r="MLL17" s="23"/>
      <c r="MLM17" s="23"/>
      <c r="MLN17" s="23"/>
      <c r="MLO17" s="23"/>
      <c r="MLP17" s="23"/>
      <c r="MLQ17" s="23"/>
      <c r="MLR17" s="23"/>
      <c r="MLS17" s="23"/>
      <c r="MLT17" s="23"/>
      <c r="MLU17" s="23"/>
      <c r="MLV17" s="23"/>
      <c r="MLW17" s="23"/>
      <c r="MLX17" s="23"/>
      <c r="MLY17" s="23"/>
      <c r="MLZ17" s="23"/>
      <c r="MMA17" s="23"/>
      <c r="MMB17" s="23"/>
      <c r="MMC17" s="23"/>
      <c r="MMD17" s="23"/>
      <c r="MME17" s="23"/>
      <c r="MMF17" s="23"/>
      <c r="MMG17" s="23"/>
      <c r="MMH17" s="23"/>
      <c r="MMI17" s="23"/>
      <c r="MMJ17" s="23"/>
      <c r="MMK17" s="23"/>
      <c r="MML17" s="23"/>
      <c r="MMM17" s="23"/>
      <c r="MMN17" s="23"/>
      <c r="MMO17" s="23"/>
      <c r="MMP17" s="23"/>
      <c r="MMQ17" s="23"/>
      <c r="MMR17" s="23"/>
      <c r="MMS17" s="23"/>
      <c r="MMT17" s="23"/>
      <c r="MMU17" s="23"/>
      <c r="MMV17" s="23"/>
      <c r="MMW17" s="23"/>
      <c r="MMX17" s="23"/>
      <c r="MMY17" s="23"/>
      <c r="MMZ17" s="23"/>
      <c r="MNA17" s="23"/>
      <c r="MNB17" s="23"/>
      <c r="MNC17" s="23"/>
      <c r="MND17" s="23"/>
      <c r="MNE17" s="23"/>
      <c r="MNF17" s="23"/>
      <c r="MNG17" s="23"/>
      <c r="MNH17" s="23"/>
      <c r="MNI17" s="23"/>
      <c r="MNJ17" s="23"/>
      <c r="MNK17" s="23"/>
      <c r="MNL17" s="23"/>
      <c r="MNM17" s="23"/>
      <c r="MNN17" s="23"/>
      <c r="MNO17" s="23"/>
      <c r="MNP17" s="23"/>
      <c r="MNQ17" s="23"/>
      <c r="MNR17" s="23"/>
      <c r="MNS17" s="23"/>
      <c r="MNT17" s="23"/>
      <c r="MNU17" s="23"/>
      <c r="MNV17" s="23"/>
      <c r="MNW17" s="23"/>
      <c r="MNX17" s="23"/>
      <c r="MNY17" s="23"/>
      <c r="MNZ17" s="23"/>
      <c r="MOA17" s="23"/>
      <c r="MOB17" s="23"/>
      <c r="MOC17" s="23"/>
      <c r="MOD17" s="23"/>
      <c r="MOE17" s="23"/>
      <c r="MOF17" s="23"/>
      <c r="MOG17" s="23"/>
      <c r="MOH17" s="23"/>
      <c r="MOI17" s="23"/>
      <c r="MOJ17" s="23"/>
      <c r="MOK17" s="23"/>
      <c r="MOL17" s="23"/>
      <c r="MOM17" s="23"/>
      <c r="MON17" s="23"/>
      <c r="MOO17" s="23"/>
      <c r="MOP17" s="23"/>
      <c r="MOQ17" s="23"/>
      <c r="MOR17" s="23"/>
      <c r="MOS17" s="23"/>
      <c r="MOT17" s="23"/>
      <c r="MOU17" s="23"/>
      <c r="MOV17" s="23"/>
      <c r="MOW17" s="23"/>
      <c r="MOX17" s="23"/>
      <c r="MOY17" s="23"/>
      <c r="MOZ17" s="23"/>
      <c r="MPA17" s="23"/>
      <c r="MPB17" s="23"/>
      <c r="MPC17" s="23"/>
      <c r="MPD17" s="23"/>
      <c r="MPE17" s="23"/>
      <c r="MPF17" s="23"/>
      <c r="MPG17" s="23"/>
      <c r="MPH17" s="23"/>
      <c r="MPI17" s="23"/>
      <c r="MPJ17" s="23"/>
      <c r="MPK17" s="23"/>
      <c r="MPL17" s="23"/>
      <c r="MPM17" s="23"/>
      <c r="MPN17" s="23"/>
      <c r="MPO17" s="23"/>
      <c r="MPP17" s="23"/>
      <c r="MPQ17" s="23"/>
      <c r="MPR17" s="23"/>
      <c r="MPS17" s="23"/>
      <c r="MPT17" s="23"/>
      <c r="MPU17" s="23"/>
      <c r="MPV17" s="23"/>
      <c r="MPW17" s="23"/>
      <c r="MPX17" s="23"/>
      <c r="MPY17" s="23"/>
      <c r="MPZ17" s="23"/>
      <c r="MQA17" s="23"/>
      <c r="MQB17" s="23"/>
      <c r="MQC17" s="23"/>
      <c r="MQD17" s="23"/>
      <c r="MQE17" s="23"/>
      <c r="MQF17" s="23"/>
      <c r="MQG17" s="23"/>
      <c r="MQH17" s="23"/>
      <c r="MQI17" s="23"/>
      <c r="MQJ17" s="23"/>
      <c r="MQK17" s="23"/>
      <c r="MQL17" s="23"/>
      <c r="MQM17" s="23"/>
      <c r="MQN17" s="23"/>
      <c r="MQO17" s="23"/>
      <c r="MQP17" s="23"/>
      <c r="MQQ17" s="23"/>
      <c r="MQR17" s="23"/>
      <c r="MQS17" s="23"/>
      <c r="MQT17" s="23"/>
      <c r="MQU17" s="23"/>
      <c r="MQV17" s="23"/>
      <c r="MQW17" s="23"/>
      <c r="MQX17" s="23"/>
      <c r="MQY17" s="23"/>
      <c r="MQZ17" s="23"/>
      <c r="MRA17" s="23"/>
      <c r="MRB17" s="23"/>
      <c r="MRC17" s="23"/>
      <c r="MRD17" s="23"/>
      <c r="MRE17" s="23"/>
      <c r="MRF17" s="23"/>
      <c r="MRG17" s="23"/>
      <c r="MRH17" s="23"/>
      <c r="MRI17" s="23"/>
      <c r="MRJ17" s="23"/>
      <c r="MRK17" s="23"/>
      <c r="MRL17" s="23"/>
      <c r="MRM17" s="23"/>
      <c r="MRN17" s="23"/>
      <c r="MRO17" s="23"/>
      <c r="MRP17" s="23"/>
      <c r="MRQ17" s="23"/>
      <c r="MRR17" s="23"/>
      <c r="MRS17" s="23"/>
      <c r="MRT17" s="23"/>
      <c r="MRU17" s="23"/>
      <c r="MRV17" s="23"/>
      <c r="MRW17" s="23"/>
      <c r="MRX17" s="23"/>
      <c r="MRY17" s="23"/>
      <c r="MRZ17" s="23"/>
      <c r="MSA17" s="23"/>
      <c r="MSB17" s="23"/>
      <c r="MSC17" s="23"/>
      <c r="MSD17" s="23"/>
      <c r="MSE17" s="23"/>
      <c r="MSF17" s="23"/>
      <c r="MSG17" s="23"/>
      <c r="MSH17" s="23"/>
      <c r="MSI17" s="23"/>
      <c r="MSJ17" s="23"/>
      <c r="MSK17" s="23"/>
      <c r="MSL17" s="23"/>
      <c r="MSM17" s="23"/>
      <c r="MSN17" s="23"/>
      <c r="MSO17" s="23"/>
      <c r="MSP17" s="23"/>
      <c r="MSQ17" s="23"/>
      <c r="MSR17" s="23"/>
      <c r="MSS17" s="23"/>
      <c r="MST17" s="23"/>
      <c r="MSU17" s="23"/>
      <c r="MSV17" s="23"/>
      <c r="MSW17" s="23"/>
      <c r="MSX17" s="23"/>
      <c r="MSY17" s="23"/>
      <c r="MSZ17" s="23"/>
      <c r="MTA17" s="23"/>
      <c r="MTB17" s="23"/>
      <c r="MTC17" s="23"/>
      <c r="MTD17" s="23"/>
      <c r="MTE17" s="23"/>
      <c r="MTF17" s="23"/>
      <c r="MTG17" s="23"/>
      <c r="MTH17" s="23"/>
      <c r="MTI17" s="23"/>
      <c r="MTJ17" s="23"/>
      <c r="MTK17" s="23"/>
      <c r="MTL17" s="23"/>
      <c r="MTM17" s="23"/>
      <c r="MTN17" s="23"/>
      <c r="MTO17" s="23"/>
      <c r="MTP17" s="23"/>
      <c r="MTQ17" s="23"/>
      <c r="MTR17" s="23"/>
      <c r="MTS17" s="23"/>
      <c r="MTT17" s="23"/>
      <c r="MTU17" s="23"/>
      <c r="MTV17" s="23"/>
      <c r="MTW17" s="23"/>
      <c r="MTX17" s="23"/>
      <c r="MTY17" s="23"/>
      <c r="MTZ17" s="23"/>
      <c r="MUA17" s="23"/>
      <c r="MUB17" s="23"/>
      <c r="MUC17" s="23"/>
      <c r="MUD17" s="23"/>
      <c r="MUE17" s="23"/>
      <c r="MUF17" s="23"/>
      <c r="MUG17" s="23"/>
      <c r="MUH17" s="23"/>
      <c r="MUI17" s="23"/>
      <c r="MUJ17" s="23"/>
      <c r="MUK17" s="23"/>
      <c r="MUL17" s="23"/>
      <c r="MUM17" s="23"/>
      <c r="MUN17" s="23"/>
      <c r="MUO17" s="23"/>
      <c r="MUP17" s="23"/>
      <c r="MUQ17" s="23"/>
      <c r="MUR17" s="23"/>
      <c r="MUS17" s="23"/>
      <c r="MUT17" s="23"/>
      <c r="MUU17" s="23"/>
      <c r="MUV17" s="23"/>
      <c r="MUW17" s="23"/>
      <c r="MUX17" s="23"/>
      <c r="MUY17" s="23"/>
      <c r="MUZ17" s="23"/>
      <c r="MVA17" s="23"/>
      <c r="MVB17" s="23"/>
      <c r="MVC17" s="23"/>
      <c r="MVD17" s="23"/>
      <c r="MVE17" s="23"/>
      <c r="MVF17" s="23"/>
      <c r="MVG17" s="23"/>
      <c r="MVH17" s="23"/>
      <c r="MVI17" s="23"/>
      <c r="MVJ17" s="23"/>
      <c r="MVK17" s="23"/>
      <c r="MVL17" s="23"/>
      <c r="MVM17" s="23"/>
      <c r="MVN17" s="23"/>
      <c r="MVO17" s="23"/>
      <c r="MVP17" s="23"/>
      <c r="MVQ17" s="23"/>
      <c r="MVR17" s="23"/>
      <c r="MVS17" s="23"/>
      <c r="MVT17" s="23"/>
      <c r="MVU17" s="23"/>
      <c r="MVV17" s="23"/>
      <c r="MVW17" s="23"/>
      <c r="MVX17" s="23"/>
      <c r="MVY17" s="23"/>
      <c r="MVZ17" s="23"/>
      <c r="MWA17" s="23"/>
      <c r="MWB17" s="23"/>
      <c r="MWC17" s="23"/>
      <c r="MWD17" s="23"/>
      <c r="MWE17" s="23"/>
      <c r="MWF17" s="23"/>
      <c r="MWG17" s="23"/>
      <c r="MWH17" s="23"/>
      <c r="MWI17" s="23"/>
      <c r="MWJ17" s="23"/>
      <c r="MWK17" s="23"/>
      <c r="MWL17" s="23"/>
      <c r="MWM17" s="23"/>
      <c r="MWN17" s="23"/>
      <c r="MWO17" s="23"/>
      <c r="MWP17" s="23"/>
      <c r="MWQ17" s="23"/>
      <c r="MWR17" s="23"/>
      <c r="MWS17" s="23"/>
      <c r="MWT17" s="23"/>
      <c r="MWU17" s="23"/>
      <c r="MWV17" s="23"/>
      <c r="MWW17" s="23"/>
      <c r="MWX17" s="23"/>
      <c r="MWY17" s="23"/>
      <c r="MWZ17" s="23"/>
      <c r="MXA17" s="23"/>
      <c r="MXB17" s="23"/>
      <c r="MXC17" s="23"/>
      <c r="MXD17" s="23"/>
      <c r="MXE17" s="23"/>
      <c r="MXF17" s="23"/>
      <c r="MXG17" s="23"/>
      <c r="MXH17" s="23"/>
      <c r="MXI17" s="23"/>
      <c r="MXJ17" s="23"/>
      <c r="MXK17" s="23"/>
      <c r="MXL17" s="23"/>
      <c r="MXM17" s="23"/>
      <c r="MXN17" s="23"/>
      <c r="MXO17" s="23"/>
      <c r="MXP17" s="23"/>
      <c r="MXQ17" s="23"/>
      <c r="MXR17" s="23"/>
      <c r="MXS17" s="23"/>
      <c r="MXT17" s="23"/>
      <c r="MXU17" s="23"/>
      <c r="MXV17" s="23"/>
      <c r="MXW17" s="23"/>
      <c r="MXX17" s="23"/>
      <c r="MXY17" s="23"/>
      <c r="MXZ17" s="23"/>
      <c r="MYA17" s="23"/>
      <c r="MYB17" s="23"/>
      <c r="MYC17" s="23"/>
      <c r="MYD17" s="23"/>
      <c r="MYE17" s="23"/>
      <c r="MYF17" s="23"/>
      <c r="MYG17" s="23"/>
      <c r="MYH17" s="23"/>
      <c r="MYI17" s="23"/>
      <c r="MYJ17" s="23"/>
      <c r="MYK17" s="23"/>
      <c r="MYL17" s="23"/>
      <c r="MYM17" s="23"/>
      <c r="MYN17" s="23"/>
      <c r="MYO17" s="23"/>
      <c r="MYP17" s="23"/>
      <c r="MYQ17" s="23"/>
      <c r="MYR17" s="23"/>
      <c r="MYS17" s="23"/>
      <c r="MYT17" s="23"/>
      <c r="MYU17" s="23"/>
      <c r="MYV17" s="23"/>
      <c r="MYW17" s="23"/>
      <c r="MYX17" s="23"/>
      <c r="MYY17" s="23"/>
      <c r="MYZ17" s="23"/>
      <c r="MZA17" s="23"/>
      <c r="MZB17" s="23"/>
      <c r="MZC17" s="23"/>
      <c r="MZD17" s="23"/>
      <c r="MZE17" s="23"/>
      <c r="MZF17" s="23"/>
      <c r="MZG17" s="23"/>
      <c r="MZH17" s="23"/>
      <c r="MZI17" s="23"/>
      <c r="MZJ17" s="23"/>
      <c r="MZK17" s="23"/>
      <c r="MZL17" s="23"/>
      <c r="MZM17" s="23"/>
      <c r="MZN17" s="23"/>
      <c r="MZO17" s="23"/>
      <c r="MZP17" s="23"/>
      <c r="MZQ17" s="23"/>
      <c r="MZR17" s="23"/>
      <c r="MZS17" s="23"/>
      <c r="MZT17" s="23"/>
      <c r="MZU17" s="23"/>
      <c r="MZV17" s="23"/>
      <c r="MZW17" s="23"/>
      <c r="MZX17" s="23"/>
      <c r="MZY17" s="23"/>
      <c r="MZZ17" s="23"/>
      <c r="NAA17" s="23"/>
      <c r="NAB17" s="23"/>
      <c r="NAC17" s="23"/>
      <c r="NAD17" s="23"/>
      <c r="NAE17" s="23"/>
      <c r="NAF17" s="23"/>
      <c r="NAG17" s="23"/>
      <c r="NAH17" s="23"/>
      <c r="NAI17" s="23"/>
      <c r="NAJ17" s="23"/>
      <c r="NAK17" s="23"/>
      <c r="NAL17" s="23"/>
      <c r="NAM17" s="23"/>
      <c r="NAN17" s="23"/>
      <c r="NAO17" s="23"/>
      <c r="NAP17" s="23"/>
      <c r="NAQ17" s="23"/>
      <c r="NAR17" s="23"/>
      <c r="NAS17" s="23"/>
      <c r="NAT17" s="23"/>
      <c r="NAU17" s="23"/>
      <c r="NAV17" s="23"/>
      <c r="NAW17" s="23"/>
      <c r="NAX17" s="23"/>
      <c r="NAY17" s="23"/>
      <c r="NAZ17" s="23"/>
      <c r="NBA17" s="23"/>
      <c r="NBB17" s="23"/>
      <c r="NBC17" s="23"/>
      <c r="NBD17" s="23"/>
      <c r="NBE17" s="23"/>
      <c r="NBF17" s="23"/>
      <c r="NBG17" s="23"/>
      <c r="NBH17" s="23"/>
      <c r="NBI17" s="23"/>
      <c r="NBJ17" s="23"/>
      <c r="NBK17" s="23"/>
      <c r="NBL17" s="23"/>
      <c r="NBM17" s="23"/>
      <c r="NBN17" s="23"/>
      <c r="NBO17" s="23"/>
      <c r="NBP17" s="23"/>
      <c r="NBQ17" s="23"/>
      <c r="NBR17" s="23"/>
      <c r="NBS17" s="23"/>
      <c r="NBT17" s="23"/>
      <c r="NBU17" s="23"/>
      <c r="NBV17" s="23"/>
      <c r="NBW17" s="23"/>
      <c r="NBX17" s="23"/>
      <c r="NBY17" s="23"/>
      <c r="NBZ17" s="23"/>
      <c r="NCA17" s="23"/>
      <c r="NCB17" s="23"/>
      <c r="NCC17" s="23"/>
      <c r="NCD17" s="23"/>
      <c r="NCE17" s="23"/>
      <c r="NCF17" s="23"/>
      <c r="NCG17" s="23"/>
      <c r="NCH17" s="23"/>
      <c r="NCI17" s="23"/>
      <c r="NCJ17" s="23"/>
      <c r="NCK17" s="23"/>
      <c r="NCL17" s="23"/>
      <c r="NCM17" s="23"/>
      <c r="NCN17" s="23"/>
      <c r="NCO17" s="23"/>
      <c r="NCP17" s="23"/>
      <c r="NCQ17" s="23"/>
      <c r="NCR17" s="23"/>
      <c r="NCS17" s="23"/>
      <c r="NCT17" s="23"/>
      <c r="NCU17" s="23"/>
      <c r="NCV17" s="23"/>
      <c r="NCW17" s="23"/>
      <c r="NCX17" s="23"/>
      <c r="NCY17" s="23"/>
      <c r="NCZ17" s="23"/>
      <c r="NDA17" s="23"/>
      <c r="NDB17" s="23"/>
      <c r="NDC17" s="23"/>
      <c r="NDD17" s="23"/>
      <c r="NDE17" s="23"/>
      <c r="NDF17" s="23"/>
      <c r="NDG17" s="23"/>
      <c r="NDH17" s="23"/>
      <c r="NDI17" s="23"/>
      <c r="NDJ17" s="23"/>
      <c r="NDK17" s="23"/>
      <c r="NDL17" s="23"/>
      <c r="NDM17" s="23"/>
      <c r="NDN17" s="23"/>
      <c r="NDO17" s="23"/>
      <c r="NDP17" s="23"/>
      <c r="NDQ17" s="23"/>
      <c r="NDR17" s="23"/>
      <c r="NDS17" s="23"/>
      <c r="NDT17" s="23"/>
      <c r="NDU17" s="23"/>
      <c r="NDV17" s="23"/>
      <c r="NDW17" s="23"/>
      <c r="NDX17" s="23"/>
      <c r="NDY17" s="23"/>
      <c r="NDZ17" s="23"/>
      <c r="NEA17" s="23"/>
      <c r="NEB17" s="23"/>
      <c r="NEC17" s="23"/>
      <c r="NED17" s="23"/>
      <c r="NEE17" s="23"/>
      <c r="NEF17" s="23"/>
      <c r="NEG17" s="23"/>
      <c r="NEH17" s="23"/>
      <c r="NEI17" s="23"/>
      <c r="NEJ17" s="23"/>
      <c r="NEK17" s="23"/>
      <c r="NEL17" s="23"/>
      <c r="NEM17" s="23"/>
      <c r="NEN17" s="23"/>
      <c r="NEO17" s="23"/>
      <c r="NEP17" s="23"/>
      <c r="NEQ17" s="23"/>
      <c r="NER17" s="23"/>
      <c r="NES17" s="23"/>
      <c r="NET17" s="23"/>
      <c r="NEU17" s="23"/>
      <c r="NEV17" s="23"/>
      <c r="NEW17" s="23"/>
      <c r="NEX17" s="23"/>
      <c r="NEY17" s="23"/>
      <c r="NEZ17" s="23"/>
      <c r="NFA17" s="23"/>
      <c r="NFB17" s="23"/>
      <c r="NFC17" s="23"/>
      <c r="NFD17" s="23"/>
      <c r="NFE17" s="23"/>
      <c r="NFF17" s="23"/>
      <c r="NFG17" s="23"/>
      <c r="NFH17" s="23"/>
      <c r="NFI17" s="23"/>
      <c r="NFJ17" s="23"/>
      <c r="NFK17" s="23"/>
      <c r="NFL17" s="23"/>
      <c r="NFM17" s="23"/>
      <c r="NFN17" s="23"/>
      <c r="NFO17" s="23"/>
      <c r="NFP17" s="23"/>
      <c r="NFQ17" s="23"/>
      <c r="NFR17" s="23"/>
      <c r="NFS17" s="23"/>
      <c r="NFT17" s="23"/>
      <c r="NFU17" s="23"/>
      <c r="NFV17" s="23"/>
      <c r="NFW17" s="23"/>
      <c r="NFX17" s="23"/>
      <c r="NFY17" s="23"/>
      <c r="NFZ17" s="23"/>
      <c r="NGA17" s="23"/>
      <c r="NGB17" s="23"/>
      <c r="NGC17" s="23"/>
      <c r="NGD17" s="23"/>
      <c r="NGE17" s="23"/>
      <c r="NGF17" s="23"/>
      <c r="NGG17" s="23"/>
      <c r="NGH17" s="23"/>
      <c r="NGI17" s="23"/>
      <c r="NGJ17" s="23"/>
      <c r="NGK17" s="23"/>
      <c r="NGL17" s="23"/>
      <c r="NGM17" s="23"/>
      <c r="NGN17" s="23"/>
      <c r="NGO17" s="23"/>
      <c r="NGP17" s="23"/>
      <c r="NGQ17" s="23"/>
      <c r="NGR17" s="23"/>
      <c r="NGS17" s="23"/>
      <c r="NGT17" s="23"/>
      <c r="NGU17" s="23"/>
      <c r="NGV17" s="23"/>
      <c r="NGW17" s="23"/>
      <c r="NGX17" s="23"/>
      <c r="NGY17" s="23"/>
      <c r="NGZ17" s="23"/>
      <c r="NHA17" s="23"/>
      <c r="NHB17" s="23"/>
      <c r="NHC17" s="23"/>
      <c r="NHD17" s="23"/>
      <c r="NHE17" s="23"/>
      <c r="NHF17" s="23"/>
      <c r="NHG17" s="23"/>
      <c r="NHH17" s="23"/>
      <c r="NHI17" s="23"/>
      <c r="NHJ17" s="23"/>
      <c r="NHK17" s="23"/>
      <c r="NHL17" s="23"/>
      <c r="NHM17" s="23"/>
      <c r="NHN17" s="23"/>
      <c r="NHO17" s="23"/>
      <c r="NHP17" s="23"/>
      <c r="NHQ17" s="23"/>
      <c r="NHR17" s="23"/>
      <c r="NHS17" s="23"/>
      <c r="NHT17" s="23"/>
      <c r="NHU17" s="23"/>
      <c r="NHV17" s="23"/>
      <c r="NHW17" s="23"/>
      <c r="NHX17" s="23"/>
      <c r="NHY17" s="23"/>
      <c r="NHZ17" s="23"/>
      <c r="NIA17" s="23"/>
      <c r="NIB17" s="23"/>
      <c r="NIC17" s="23"/>
      <c r="NID17" s="23"/>
      <c r="NIE17" s="23"/>
      <c r="NIF17" s="23"/>
      <c r="NIG17" s="23"/>
      <c r="NIH17" s="23"/>
      <c r="NII17" s="23"/>
      <c r="NIJ17" s="23"/>
      <c r="NIK17" s="23"/>
      <c r="NIL17" s="23"/>
      <c r="NIM17" s="23"/>
      <c r="NIN17" s="23"/>
      <c r="NIO17" s="23"/>
      <c r="NIP17" s="23"/>
      <c r="NIQ17" s="23"/>
      <c r="NIR17" s="23"/>
      <c r="NIS17" s="23"/>
      <c r="NIT17" s="23"/>
      <c r="NIU17" s="23"/>
      <c r="NIV17" s="23"/>
      <c r="NIW17" s="23"/>
      <c r="NIX17" s="23"/>
      <c r="NIY17" s="23"/>
      <c r="NIZ17" s="23"/>
      <c r="NJA17" s="23"/>
      <c r="NJB17" s="23"/>
      <c r="NJC17" s="23"/>
      <c r="NJD17" s="23"/>
      <c r="NJE17" s="23"/>
      <c r="NJF17" s="23"/>
      <c r="NJG17" s="23"/>
      <c r="NJH17" s="23"/>
      <c r="NJI17" s="23"/>
      <c r="NJJ17" s="23"/>
      <c r="NJK17" s="23"/>
      <c r="NJL17" s="23"/>
      <c r="NJM17" s="23"/>
      <c r="NJN17" s="23"/>
      <c r="NJO17" s="23"/>
      <c r="NJP17" s="23"/>
      <c r="NJQ17" s="23"/>
      <c r="NJR17" s="23"/>
      <c r="NJS17" s="23"/>
      <c r="NJT17" s="23"/>
      <c r="NJU17" s="23"/>
      <c r="NJV17" s="23"/>
      <c r="NJW17" s="23"/>
      <c r="NJX17" s="23"/>
      <c r="NJY17" s="23"/>
      <c r="NJZ17" s="23"/>
      <c r="NKA17" s="23"/>
      <c r="NKB17" s="23"/>
      <c r="NKC17" s="23"/>
      <c r="NKD17" s="23"/>
      <c r="NKE17" s="23"/>
      <c r="NKF17" s="23"/>
      <c r="NKG17" s="23"/>
      <c r="NKH17" s="23"/>
      <c r="NKI17" s="23"/>
      <c r="NKJ17" s="23"/>
      <c r="NKK17" s="23"/>
      <c r="NKL17" s="23"/>
      <c r="NKM17" s="23"/>
      <c r="NKN17" s="23"/>
      <c r="NKO17" s="23"/>
      <c r="NKP17" s="23"/>
      <c r="NKQ17" s="23"/>
      <c r="NKR17" s="23"/>
      <c r="NKS17" s="23"/>
      <c r="NKT17" s="23"/>
      <c r="NKU17" s="23"/>
      <c r="NKV17" s="23"/>
      <c r="NKW17" s="23"/>
      <c r="NKX17" s="23"/>
      <c r="NKY17" s="23"/>
      <c r="NKZ17" s="23"/>
      <c r="NLA17" s="23"/>
      <c r="NLB17" s="23"/>
      <c r="NLC17" s="23"/>
      <c r="NLD17" s="23"/>
      <c r="NLE17" s="23"/>
      <c r="NLF17" s="23"/>
      <c r="NLG17" s="23"/>
      <c r="NLH17" s="23"/>
      <c r="NLI17" s="23"/>
      <c r="NLJ17" s="23"/>
      <c r="NLK17" s="23"/>
      <c r="NLL17" s="23"/>
      <c r="NLM17" s="23"/>
      <c r="NLN17" s="23"/>
      <c r="NLO17" s="23"/>
      <c r="NLP17" s="23"/>
      <c r="NLQ17" s="23"/>
      <c r="NLR17" s="23"/>
      <c r="NLS17" s="23"/>
      <c r="NLT17" s="23"/>
      <c r="NLU17" s="23"/>
      <c r="NLV17" s="23"/>
      <c r="NLW17" s="23"/>
      <c r="NLX17" s="23"/>
      <c r="NLY17" s="23"/>
      <c r="NLZ17" s="23"/>
      <c r="NMA17" s="23"/>
      <c r="NMB17" s="23"/>
      <c r="NMC17" s="23"/>
      <c r="NMD17" s="23"/>
      <c r="NME17" s="23"/>
      <c r="NMF17" s="23"/>
      <c r="NMG17" s="23"/>
      <c r="NMH17" s="23"/>
      <c r="NMI17" s="23"/>
      <c r="NMJ17" s="23"/>
      <c r="NMK17" s="23"/>
      <c r="NML17" s="23"/>
      <c r="NMM17" s="23"/>
      <c r="NMN17" s="23"/>
      <c r="NMO17" s="23"/>
      <c r="NMP17" s="23"/>
      <c r="NMQ17" s="23"/>
      <c r="NMR17" s="23"/>
      <c r="NMS17" s="23"/>
      <c r="NMT17" s="23"/>
      <c r="NMU17" s="23"/>
      <c r="NMV17" s="23"/>
      <c r="NMW17" s="23"/>
      <c r="NMX17" s="23"/>
      <c r="NMY17" s="23"/>
      <c r="NMZ17" s="23"/>
      <c r="NNA17" s="23"/>
      <c r="NNB17" s="23"/>
      <c r="NNC17" s="23"/>
      <c r="NND17" s="23"/>
      <c r="NNE17" s="23"/>
      <c r="NNF17" s="23"/>
      <c r="NNG17" s="23"/>
      <c r="NNH17" s="23"/>
      <c r="NNI17" s="23"/>
      <c r="NNJ17" s="23"/>
      <c r="NNK17" s="23"/>
      <c r="NNL17" s="23"/>
      <c r="NNM17" s="23"/>
      <c r="NNN17" s="23"/>
      <c r="NNO17" s="23"/>
      <c r="NNP17" s="23"/>
      <c r="NNQ17" s="23"/>
      <c r="NNR17" s="23"/>
      <c r="NNS17" s="23"/>
      <c r="NNT17" s="23"/>
      <c r="NNU17" s="23"/>
      <c r="NNV17" s="23"/>
      <c r="NNW17" s="23"/>
      <c r="NNX17" s="23"/>
      <c r="NNY17" s="23"/>
      <c r="NNZ17" s="23"/>
      <c r="NOA17" s="23"/>
      <c r="NOB17" s="23"/>
      <c r="NOC17" s="23"/>
      <c r="NOD17" s="23"/>
      <c r="NOE17" s="23"/>
      <c r="NOF17" s="23"/>
      <c r="NOG17" s="23"/>
      <c r="NOH17" s="23"/>
      <c r="NOI17" s="23"/>
      <c r="NOJ17" s="23"/>
      <c r="NOK17" s="23"/>
      <c r="NOL17" s="23"/>
      <c r="NOM17" s="23"/>
      <c r="NON17" s="23"/>
      <c r="NOO17" s="23"/>
      <c r="NOP17" s="23"/>
      <c r="NOQ17" s="23"/>
      <c r="NOR17" s="23"/>
      <c r="NOS17" s="23"/>
      <c r="NOT17" s="23"/>
      <c r="NOU17" s="23"/>
      <c r="NOV17" s="23"/>
      <c r="NOW17" s="23"/>
      <c r="NOX17" s="23"/>
      <c r="NOY17" s="23"/>
      <c r="NOZ17" s="23"/>
      <c r="NPA17" s="23"/>
      <c r="NPB17" s="23"/>
      <c r="NPC17" s="23"/>
      <c r="NPD17" s="23"/>
      <c r="NPE17" s="23"/>
      <c r="NPF17" s="23"/>
      <c r="NPG17" s="23"/>
      <c r="NPH17" s="23"/>
      <c r="NPI17" s="23"/>
      <c r="NPJ17" s="23"/>
      <c r="NPK17" s="23"/>
      <c r="NPL17" s="23"/>
      <c r="NPM17" s="23"/>
      <c r="NPN17" s="23"/>
      <c r="NPO17" s="23"/>
      <c r="NPP17" s="23"/>
      <c r="NPQ17" s="23"/>
      <c r="NPR17" s="23"/>
      <c r="NPS17" s="23"/>
      <c r="NPT17" s="23"/>
      <c r="NPU17" s="23"/>
      <c r="NPV17" s="23"/>
      <c r="NPW17" s="23"/>
      <c r="NPX17" s="23"/>
      <c r="NPY17" s="23"/>
      <c r="NPZ17" s="23"/>
      <c r="NQA17" s="23"/>
      <c r="NQB17" s="23"/>
      <c r="NQC17" s="23"/>
      <c r="NQD17" s="23"/>
      <c r="NQE17" s="23"/>
      <c r="NQF17" s="23"/>
      <c r="NQG17" s="23"/>
      <c r="NQH17" s="23"/>
      <c r="NQI17" s="23"/>
      <c r="NQJ17" s="23"/>
      <c r="NQK17" s="23"/>
      <c r="NQL17" s="23"/>
      <c r="NQM17" s="23"/>
      <c r="NQN17" s="23"/>
      <c r="NQO17" s="23"/>
      <c r="NQP17" s="23"/>
      <c r="NQQ17" s="23"/>
      <c r="NQR17" s="23"/>
      <c r="NQS17" s="23"/>
      <c r="NQT17" s="23"/>
      <c r="NQU17" s="23"/>
      <c r="NQV17" s="23"/>
      <c r="NQW17" s="23"/>
      <c r="NQX17" s="23"/>
      <c r="NQY17" s="23"/>
      <c r="NQZ17" s="23"/>
      <c r="NRA17" s="23"/>
      <c r="NRB17" s="23"/>
      <c r="NRC17" s="23"/>
      <c r="NRD17" s="23"/>
      <c r="NRE17" s="23"/>
      <c r="NRF17" s="23"/>
      <c r="NRG17" s="23"/>
      <c r="NRH17" s="23"/>
      <c r="NRI17" s="23"/>
      <c r="NRJ17" s="23"/>
      <c r="NRK17" s="23"/>
      <c r="NRL17" s="23"/>
      <c r="NRM17" s="23"/>
      <c r="NRN17" s="23"/>
      <c r="NRO17" s="23"/>
      <c r="NRP17" s="23"/>
      <c r="NRQ17" s="23"/>
      <c r="NRR17" s="23"/>
      <c r="NRS17" s="23"/>
      <c r="NRT17" s="23"/>
      <c r="NRU17" s="23"/>
      <c r="NRV17" s="23"/>
      <c r="NRW17" s="23"/>
      <c r="NRX17" s="23"/>
      <c r="NRY17" s="23"/>
      <c r="NRZ17" s="23"/>
      <c r="NSA17" s="23"/>
      <c r="NSB17" s="23"/>
      <c r="NSC17" s="23"/>
      <c r="NSD17" s="23"/>
      <c r="NSE17" s="23"/>
      <c r="NSF17" s="23"/>
      <c r="NSG17" s="23"/>
      <c r="NSH17" s="23"/>
      <c r="NSI17" s="23"/>
      <c r="NSJ17" s="23"/>
      <c r="NSK17" s="23"/>
      <c r="NSL17" s="23"/>
      <c r="NSM17" s="23"/>
      <c r="NSN17" s="23"/>
      <c r="NSO17" s="23"/>
      <c r="NSP17" s="23"/>
      <c r="NSQ17" s="23"/>
      <c r="NSR17" s="23"/>
      <c r="NSS17" s="23"/>
      <c r="NST17" s="23"/>
      <c r="NSU17" s="23"/>
      <c r="NSV17" s="23"/>
      <c r="NSW17" s="23"/>
      <c r="NSX17" s="23"/>
      <c r="NSY17" s="23"/>
      <c r="NSZ17" s="23"/>
      <c r="NTA17" s="23"/>
      <c r="NTB17" s="23"/>
      <c r="NTC17" s="23"/>
      <c r="NTD17" s="23"/>
      <c r="NTE17" s="23"/>
      <c r="NTF17" s="23"/>
      <c r="NTG17" s="23"/>
      <c r="NTH17" s="23"/>
      <c r="NTI17" s="23"/>
      <c r="NTJ17" s="23"/>
      <c r="NTK17" s="23"/>
      <c r="NTL17" s="23"/>
      <c r="NTM17" s="23"/>
      <c r="NTN17" s="23"/>
      <c r="NTO17" s="23"/>
      <c r="NTP17" s="23"/>
      <c r="NTQ17" s="23"/>
      <c r="NTR17" s="23"/>
      <c r="NTS17" s="23"/>
      <c r="NTT17" s="23"/>
      <c r="NTU17" s="23"/>
      <c r="NTV17" s="23"/>
      <c r="NTW17" s="23"/>
      <c r="NTX17" s="23"/>
      <c r="NTY17" s="23"/>
      <c r="NTZ17" s="23"/>
      <c r="NUA17" s="23"/>
      <c r="NUB17" s="23"/>
      <c r="NUC17" s="23"/>
      <c r="NUD17" s="23"/>
      <c r="NUE17" s="23"/>
      <c r="NUF17" s="23"/>
      <c r="NUG17" s="23"/>
      <c r="NUH17" s="23"/>
      <c r="NUI17" s="23"/>
      <c r="NUJ17" s="23"/>
      <c r="NUK17" s="23"/>
      <c r="NUL17" s="23"/>
      <c r="NUM17" s="23"/>
      <c r="NUN17" s="23"/>
      <c r="NUO17" s="23"/>
      <c r="NUP17" s="23"/>
      <c r="NUQ17" s="23"/>
      <c r="NUR17" s="23"/>
      <c r="NUS17" s="23"/>
      <c r="NUT17" s="23"/>
      <c r="NUU17" s="23"/>
      <c r="NUV17" s="23"/>
      <c r="NUW17" s="23"/>
      <c r="NUX17" s="23"/>
      <c r="NUY17" s="23"/>
      <c r="NUZ17" s="23"/>
      <c r="NVA17" s="23"/>
      <c r="NVB17" s="23"/>
      <c r="NVC17" s="23"/>
      <c r="NVD17" s="23"/>
      <c r="NVE17" s="23"/>
      <c r="NVF17" s="23"/>
      <c r="NVG17" s="23"/>
      <c r="NVH17" s="23"/>
      <c r="NVI17" s="23"/>
      <c r="NVJ17" s="23"/>
      <c r="NVK17" s="23"/>
      <c r="NVL17" s="23"/>
      <c r="NVM17" s="23"/>
      <c r="NVN17" s="23"/>
      <c r="NVO17" s="23"/>
      <c r="NVP17" s="23"/>
      <c r="NVQ17" s="23"/>
      <c r="NVR17" s="23"/>
      <c r="NVS17" s="23"/>
      <c r="NVT17" s="23"/>
      <c r="NVU17" s="23"/>
      <c r="NVV17" s="23"/>
      <c r="NVW17" s="23"/>
      <c r="NVX17" s="23"/>
      <c r="NVY17" s="23"/>
      <c r="NVZ17" s="23"/>
      <c r="NWA17" s="23"/>
      <c r="NWB17" s="23"/>
      <c r="NWC17" s="23"/>
      <c r="NWD17" s="23"/>
      <c r="NWE17" s="23"/>
      <c r="NWF17" s="23"/>
      <c r="NWG17" s="23"/>
      <c r="NWH17" s="23"/>
      <c r="NWI17" s="23"/>
      <c r="NWJ17" s="23"/>
      <c r="NWK17" s="23"/>
      <c r="NWL17" s="23"/>
      <c r="NWM17" s="23"/>
      <c r="NWN17" s="23"/>
      <c r="NWO17" s="23"/>
      <c r="NWP17" s="23"/>
      <c r="NWQ17" s="23"/>
      <c r="NWR17" s="23"/>
      <c r="NWS17" s="23"/>
      <c r="NWT17" s="23"/>
      <c r="NWU17" s="23"/>
      <c r="NWV17" s="23"/>
      <c r="NWW17" s="23"/>
      <c r="NWX17" s="23"/>
      <c r="NWY17" s="23"/>
      <c r="NWZ17" s="23"/>
      <c r="NXA17" s="23"/>
      <c r="NXB17" s="23"/>
      <c r="NXC17" s="23"/>
      <c r="NXD17" s="23"/>
      <c r="NXE17" s="23"/>
      <c r="NXF17" s="23"/>
      <c r="NXG17" s="23"/>
      <c r="NXH17" s="23"/>
      <c r="NXI17" s="23"/>
      <c r="NXJ17" s="23"/>
      <c r="NXK17" s="23"/>
      <c r="NXL17" s="23"/>
      <c r="NXM17" s="23"/>
      <c r="NXN17" s="23"/>
      <c r="NXO17" s="23"/>
      <c r="NXP17" s="23"/>
      <c r="NXQ17" s="23"/>
      <c r="NXR17" s="23"/>
      <c r="NXS17" s="23"/>
      <c r="NXT17" s="23"/>
      <c r="NXU17" s="23"/>
      <c r="NXV17" s="23"/>
      <c r="NXW17" s="23"/>
      <c r="NXX17" s="23"/>
      <c r="NXY17" s="23"/>
      <c r="NXZ17" s="23"/>
      <c r="NYA17" s="23"/>
      <c r="NYB17" s="23"/>
      <c r="NYC17" s="23"/>
      <c r="NYD17" s="23"/>
      <c r="NYE17" s="23"/>
      <c r="NYF17" s="23"/>
      <c r="NYG17" s="23"/>
      <c r="NYH17" s="23"/>
      <c r="NYI17" s="23"/>
      <c r="NYJ17" s="23"/>
      <c r="NYK17" s="23"/>
      <c r="NYL17" s="23"/>
      <c r="NYM17" s="23"/>
      <c r="NYN17" s="23"/>
      <c r="NYO17" s="23"/>
      <c r="NYP17" s="23"/>
      <c r="NYQ17" s="23"/>
      <c r="NYR17" s="23"/>
      <c r="NYS17" s="23"/>
      <c r="NYT17" s="23"/>
      <c r="NYU17" s="23"/>
      <c r="NYV17" s="23"/>
      <c r="NYW17" s="23"/>
      <c r="NYX17" s="23"/>
      <c r="NYY17" s="23"/>
      <c r="NYZ17" s="23"/>
      <c r="NZA17" s="23"/>
      <c r="NZB17" s="23"/>
      <c r="NZC17" s="23"/>
      <c r="NZD17" s="23"/>
      <c r="NZE17" s="23"/>
      <c r="NZF17" s="23"/>
      <c r="NZG17" s="23"/>
      <c r="NZH17" s="23"/>
      <c r="NZI17" s="23"/>
      <c r="NZJ17" s="23"/>
      <c r="NZK17" s="23"/>
      <c r="NZL17" s="23"/>
      <c r="NZM17" s="23"/>
      <c r="NZN17" s="23"/>
      <c r="NZO17" s="23"/>
      <c r="NZP17" s="23"/>
      <c r="NZQ17" s="23"/>
      <c r="NZR17" s="23"/>
      <c r="NZS17" s="23"/>
      <c r="NZT17" s="23"/>
      <c r="NZU17" s="23"/>
      <c r="NZV17" s="23"/>
      <c r="NZW17" s="23"/>
      <c r="NZX17" s="23"/>
      <c r="NZY17" s="23"/>
      <c r="NZZ17" s="23"/>
      <c r="OAA17" s="23"/>
      <c r="OAB17" s="23"/>
      <c r="OAC17" s="23"/>
      <c r="OAD17" s="23"/>
      <c r="OAE17" s="23"/>
      <c r="OAF17" s="23"/>
      <c r="OAG17" s="23"/>
      <c r="OAH17" s="23"/>
      <c r="OAI17" s="23"/>
      <c r="OAJ17" s="23"/>
      <c r="OAK17" s="23"/>
      <c r="OAL17" s="23"/>
      <c r="OAM17" s="23"/>
      <c r="OAN17" s="23"/>
      <c r="OAO17" s="23"/>
      <c r="OAP17" s="23"/>
      <c r="OAQ17" s="23"/>
      <c r="OAR17" s="23"/>
      <c r="OAS17" s="23"/>
      <c r="OAT17" s="23"/>
      <c r="OAU17" s="23"/>
      <c r="OAV17" s="23"/>
      <c r="OAW17" s="23"/>
      <c r="OAX17" s="23"/>
      <c r="OAY17" s="23"/>
      <c r="OAZ17" s="23"/>
      <c r="OBA17" s="23"/>
      <c r="OBB17" s="23"/>
      <c r="OBC17" s="23"/>
      <c r="OBD17" s="23"/>
      <c r="OBE17" s="23"/>
      <c r="OBF17" s="23"/>
      <c r="OBG17" s="23"/>
      <c r="OBH17" s="23"/>
      <c r="OBI17" s="23"/>
      <c r="OBJ17" s="23"/>
      <c r="OBK17" s="23"/>
      <c r="OBL17" s="23"/>
      <c r="OBM17" s="23"/>
      <c r="OBN17" s="23"/>
      <c r="OBO17" s="23"/>
      <c r="OBP17" s="23"/>
      <c r="OBQ17" s="23"/>
      <c r="OBR17" s="23"/>
      <c r="OBS17" s="23"/>
      <c r="OBT17" s="23"/>
      <c r="OBU17" s="23"/>
      <c r="OBV17" s="23"/>
      <c r="OBW17" s="23"/>
      <c r="OBX17" s="23"/>
      <c r="OBY17" s="23"/>
      <c r="OBZ17" s="23"/>
      <c r="OCA17" s="23"/>
      <c r="OCB17" s="23"/>
      <c r="OCC17" s="23"/>
      <c r="OCD17" s="23"/>
      <c r="OCE17" s="23"/>
      <c r="OCF17" s="23"/>
      <c r="OCG17" s="23"/>
      <c r="OCH17" s="23"/>
      <c r="OCI17" s="23"/>
      <c r="OCJ17" s="23"/>
      <c r="OCK17" s="23"/>
      <c r="OCL17" s="23"/>
      <c r="OCM17" s="23"/>
      <c r="OCN17" s="23"/>
      <c r="OCO17" s="23"/>
      <c r="OCP17" s="23"/>
      <c r="OCQ17" s="23"/>
      <c r="OCR17" s="23"/>
      <c r="OCS17" s="23"/>
      <c r="OCT17" s="23"/>
      <c r="OCU17" s="23"/>
      <c r="OCV17" s="23"/>
      <c r="OCW17" s="23"/>
      <c r="OCX17" s="23"/>
      <c r="OCY17" s="23"/>
      <c r="OCZ17" s="23"/>
      <c r="ODA17" s="23"/>
      <c r="ODB17" s="23"/>
      <c r="ODC17" s="23"/>
      <c r="ODD17" s="23"/>
      <c r="ODE17" s="23"/>
      <c r="ODF17" s="23"/>
      <c r="ODG17" s="23"/>
      <c r="ODH17" s="23"/>
      <c r="ODI17" s="23"/>
      <c r="ODJ17" s="23"/>
      <c r="ODK17" s="23"/>
      <c r="ODL17" s="23"/>
      <c r="ODM17" s="23"/>
      <c r="ODN17" s="23"/>
      <c r="ODO17" s="23"/>
      <c r="ODP17" s="23"/>
      <c r="ODQ17" s="23"/>
      <c r="ODR17" s="23"/>
      <c r="ODS17" s="23"/>
      <c r="ODT17" s="23"/>
      <c r="ODU17" s="23"/>
      <c r="ODV17" s="23"/>
      <c r="ODW17" s="23"/>
      <c r="ODX17" s="23"/>
      <c r="ODY17" s="23"/>
      <c r="ODZ17" s="23"/>
      <c r="OEA17" s="23"/>
      <c r="OEB17" s="23"/>
      <c r="OEC17" s="23"/>
      <c r="OED17" s="23"/>
      <c r="OEE17" s="23"/>
      <c r="OEF17" s="23"/>
      <c r="OEG17" s="23"/>
      <c r="OEH17" s="23"/>
      <c r="OEI17" s="23"/>
      <c r="OEJ17" s="23"/>
      <c r="OEK17" s="23"/>
      <c r="OEL17" s="23"/>
      <c r="OEM17" s="23"/>
      <c r="OEN17" s="23"/>
      <c r="OEO17" s="23"/>
      <c r="OEP17" s="23"/>
      <c r="OEQ17" s="23"/>
      <c r="OER17" s="23"/>
      <c r="OES17" s="23"/>
      <c r="OET17" s="23"/>
      <c r="OEU17" s="23"/>
      <c r="OEV17" s="23"/>
      <c r="OEW17" s="23"/>
      <c r="OEX17" s="23"/>
      <c r="OEY17" s="23"/>
      <c r="OEZ17" s="23"/>
      <c r="OFA17" s="23"/>
      <c r="OFB17" s="23"/>
      <c r="OFC17" s="23"/>
      <c r="OFD17" s="23"/>
      <c r="OFE17" s="23"/>
      <c r="OFF17" s="23"/>
      <c r="OFG17" s="23"/>
      <c r="OFH17" s="23"/>
      <c r="OFI17" s="23"/>
      <c r="OFJ17" s="23"/>
      <c r="OFK17" s="23"/>
      <c r="OFL17" s="23"/>
      <c r="OFM17" s="23"/>
      <c r="OFN17" s="23"/>
      <c r="OFO17" s="23"/>
      <c r="OFP17" s="23"/>
      <c r="OFQ17" s="23"/>
      <c r="OFR17" s="23"/>
      <c r="OFS17" s="23"/>
      <c r="OFT17" s="23"/>
      <c r="OFU17" s="23"/>
      <c r="OFV17" s="23"/>
      <c r="OFW17" s="23"/>
      <c r="OFX17" s="23"/>
      <c r="OFY17" s="23"/>
      <c r="OFZ17" s="23"/>
      <c r="OGA17" s="23"/>
      <c r="OGB17" s="23"/>
      <c r="OGC17" s="23"/>
      <c r="OGD17" s="23"/>
      <c r="OGE17" s="23"/>
      <c r="OGF17" s="23"/>
      <c r="OGG17" s="23"/>
      <c r="OGH17" s="23"/>
      <c r="OGI17" s="23"/>
      <c r="OGJ17" s="23"/>
      <c r="OGK17" s="23"/>
      <c r="OGL17" s="23"/>
      <c r="OGM17" s="23"/>
      <c r="OGN17" s="23"/>
      <c r="OGO17" s="23"/>
      <c r="OGP17" s="23"/>
      <c r="OGQ17" s="23"/>
      <c r="OGR17" s="23"/>
      <c r="OGS17" s="23"/>
      <c r="OGT17" s="23"/>
      <c r="OGU17" s="23"/>
      <c r="OGV17" s="23"/>
      <c r="OGW17" s="23"/>
      <c r="OGX17" s="23"/>
      <c r="OGY17" s="23"/>
      <c r="OGZ17" s="23"/>
      <c r="OHA17" s="23"/>
      <c r="OHB17" s="23"/>
      <c r="OHC17" s="23"/>
      <c r="OHD17" s="23"/>
      <c r="OHE17" s="23"/>
      <c r="OHF17" s="23"/>
      <c r="OHG17" s="23"/>
      <c r="OHH17" s="23"/>
      <c r="OHI17" s="23"/>
      <c r="OHJ17" s="23"/>
      <c r="OHK17" s="23"/>
      <c r="OHL17" s="23"/>
      <c r="OHM17" s="23"/>
      <c r="OHN17" s="23"/>
      <c r="OHO17" s="23"/>
      <c r="OHP17" s="23"/>
      <c r="OHQ17" s="23"/>
      <c r="OHR17" s="23"/>
      <c r="OHS17" s="23"/>
      <c r="OHT17" s="23"/>
      <c r="OHU17" s="23"/>
      <c r="OHV17" s="23"/>
      <c r="OHW17" s="23"/>
      <c r="OHX17" s="23"/>
      <c r="OHY17" s="23"/>
      <c r="OHZ17" s="23"/>
      <c r="OIA17" s="23"/>
      <c r="OIB17" s="23"/>
      <c r="OIC17" s="23"/>
      <c r="OID17" s="23"/>
      <c r="OIE17" s="23"/>
      <c r="OIF17" s="23"/>
      <c r="OIG17" s="23"/>
      <c r="OIH17" s="23"/>
      <c r="OII17" s="23"/>
      <c r="OIJ17" s="23"/>
      <c r="OIK17" s="23"/>
      <c r="OIL17" s="23"/>
      <c r="OIM17" s="23"/>
      <c r="OIN17" s="23"/>
      <c r="OIO17" s="23"/>
      <c r="OIP17" s="23"/>
      <c r="OIQ17" s="23"/>
      <c r="OIR17" s="23"/>
      <c r="OIS17" s="23"/>
      <c r="OIT17" s="23"/>
      <c r="OIU17" s="23"/>
      <c r="OIV17" s="23"/>
      <c r="OIW17" s="23"/>
      <c r="OIX17" s="23"/>
      <c r="OIY17" s="23"/>
      <c r="OIZ17" s="23"/>
      <c r="OJA17" s="23"/>
      <c r="OJB17" s="23"/>
      <c r="OJC17" s="23"/>
      <c r="OJD17" s="23"/>
      <c r="OJE17" s="23"/>
      <c r="OJF17" s="23"/>
      <c r="OJG17" s="23"/>
      <c r="OJH17" s="23"/>
      <c r="OJI17" s="23"/>
      <c r="OJJ17" s="23"/>
      <c r="OJK17" s="23"/>
      <c r="OJL17" s="23"/>
      <c r="OJM17" s="23"/>
      <c r="OJN17" s="23"/>
      <c r="OJO17" s="23"/>
      <c r="OJP17" s="23"/>
      <c r="OJQ17" s="23"/>
      <c r="OJR17" s="23"/>
      <c r="OJS17" s="23"/>
      <c r="OJT17" s="23"/>
      <c r="OJU17" s="23"/>
      <c r="OJV17" s="23"/>
      <c r="OJW17" s="23"/>
      <c r="OJX17" s="23"/>
      <c r="OJY17" s="23"/>
      <c r="OJZ17" s="23"/>
      <c r="OKA17" s="23"/>
      <c r="OKB17" s="23"/>
      <c r="OKC17" s="23"/>
      <c r="OKD17" s="23"/>
      <c r="OKE17" s="23"/>
      <c r="OKF17" s="23"/>
      <c r="OKG17" s="23"/>
      <c r="OKH17" s="23"/>
      <c r="OKI17" s="23"/>
      <c r="OKJ17" s="23"/>
      <c r="OKK17" s="23"/>
      <c r="OKL17" s="23"/>
      <c r="OKM17" s="23"/>
      <c r="OKN17" s="23"/>
      <c r="OKO17" s="23"/>
      <c r="OKP17" s="23"/>
      <c r="OKQ17" s="23"/>
      <c r="OKR17" s="23"/>
      <c r="OKS17" s="23"/>
      <c r="OKT17" s="23"/>
      <c r="OKU17" s="23"/>
      <c r="OKV17" s="23"/>
      <c r="OKW17" s="23"/>
      <c r="OKX17" s="23"/>
      <c r="OKY17" s="23"/>
      <c r="OKZ17" s="23"/>
      <c r="OLA17" s="23"/>
      <c r="OLB17" s="23"/>
      <c r="OLC17" s="23"/>
      <c r="OLD17" s="23"/>
      <c r="OLE17" s="23"/>
      <c r="OLF17" s="23"/>
      <c r="OLG17" s="23"/>
      <c r="OLH17" s="23"/>
      <c r="OLI17" s="23"/>
      <c r="OLJ17" s="23"/>
      <c r="OLK17" s="23"/>
      <c r="OLL17" s="23"/>
      <c r="OLM17" s="23"/>
      <c r="OLN17" s="23"/>
      <c r="OLO17" s="23"/>
      <c r="OLP17" s="23"/>
      <c r="OLQ17" s="23"/>
      <c r="OLR17" s="23"/>
      <c r="OLS17" s="23"/>
      <c r="OLT17" s="23"/>
      <c r="OLU17" s="23"/>
      <c r="OLV17" s="23"/>
      <c r="OLW17" s="23"/>
      <c r="OLX17" s="23"/>
      <c r="OLY17" s="23"/>
      <c r="OLZ17" s="23"/>
      <c r="OMA17" s="23"/>
      <c r="OMB17" s="23"/>
      <c r="OMC17" s="23"/>
      <c r="OMD17" s="23"/>
      <c r="OME17" s="23"/>
      <c r="OMF17" s="23"/>
      <c r="OMG17" s="23"/>
      <c r="OMH17" s="23"/>
      <c r="OMI17" s="23"/>
      <c r="OMJ17" s="23"/>
      <c r="OMK17" s="23"/>
      <c r="OML17" s="23"/>
      <c r="OMM17" s="23"/>
      <c r="OMN17" s="23"/>
      <c r="OMO17" s="23"/>
      <c r="OMP17" s="23"/>
      <c r="OMQ17" s="23"/>
      <c r="OMR17" s="23"/>
      <c r="OMS17" s="23"/>
      <c r="OMT17" s="23"/>
      <c r="OMU17" s="23"/>
      <c r="OMV17" s="23"/>
      <c r="OMW17" s="23"/>
      <c r="OMX17" s="23"/>
      <c r="OMY17" s="23"/>
      <c r="OMZ17" s="23"/>
      <c r="ONA17" s="23"/>
      <c r="ONB17" s="23"/>
      <c r="ONC17" s="23"/>
      <c r="OND17" s="23"/>
      <c r="ONE17" s="23"/>
      <c r="ONF17" s="23"/>
      <c r="ONG17" s="23"/>
      <c r="ONH17" s="23"/>
      <c r="ONI17" s="23"/>
      <c r="ONJ17" s="23"/>
      <c r="ONK17" s="23"/>
      <c r="ONL17" s="23"/>
      <c r="ONM17" s="23"/>
      <c r="ONN17" s="23"/>
      <c r="ONO17" s="23"/>
      <c r="ONP17" s="23"/>
      <c r="ONQ17" s="23"/>
      <c r="ONR17" s="23"/>
      <c r="ONS17" s="23"/>
      <c r="ONT17" s="23"/>
      <c r="ONU17" s="23"/>
      <c r="ONV17" s="23"/>
      <c r="ONW17" s="23"/>
      <c r="ONX17" s="23"/>
      <c r="ONY17" s="23"/>
      <c r="ONZ17" s="23"/>
      <c r="OOA17" s="23"/>
      <c r="OOB17" s="23"/>
      <c r="OOC17" s="23"/>
      <c r="OOD17" s="23"/>
      <c r="OOE17" s="23"/>
      <c r="OOF17" s="23"/>
      <c r="OOG17" s="23"/>
      <c r="OOH17" s="23"/>
      <c r="OOI17" s="23"/>
      <c r="OOJ17" s="23"/>
      <c r="OOK17" s="23"/>
      <c r="OOL17" s="23"/>
      <c r="OOM17" s="23"/>
      <c r="OON17" s="23"/>
      <c r="OOO17" s="23"/>
      <c r="OOP17" s="23"/>
      <c r="OOQ17" s="23"/>
      <c r="OOR17" s="23"/>
      <c r="OOS17" s="23"/>
      <c r="OOT17" s="23"/>
      <c r="OOU17" s="23"/>
      <c r="OOV17" s="23"/>
      <c r="OOW17" s="23"/>
      <c r="OOX17" s="23"/>
      <c r="OOY17" s="23"/>
      <c r="OOZ17" s="23"/>
      <c r="OPA17" s="23"/>
      <c r="OPB17" s="23"/>
      <c r="OPC17" s="23"/>
      <c r="OPD17" s="23"/>
      <c r="OPE17" s="23"/>
      <c r="OPF17" s="23"/>
      <c r="OPG17" s="23"/>
      <c r="OPH17" s="23"/>
      <c r="OPI17" s="23"/>
      <c r="OPJ17" s="23"/>
      <c r="OPK17" s="23"/>
      <c r="OPL17" s="23"/>
      <c r="OPM17" s="23"/>
      <c r="OPN17" s="23"/>
      <c r="OPO17" s="23"/>
      <c r="OPP17" s="23"/>
      <c r="OPQ17" s="23"/>
      <c r="OPR17" s="23"/>
      <c r="OPS17" s="23"/>
      <c r="OPT17" s="23"/>
      <c r="OPU17" s="23"/>
      <c r="OPV17" s="23"/>
      <c r="OPW17" s="23"/>
      <c r="OPX17" s="23"/>
      <c r="OPY17" s="23"/>
      <c r="OPZ17" s="23"/>
      <c r="OQA17" s="23"/>
      <c r="OQB17" s="23"/>
      <c r="OQC17" s="23"/>
      <c r="OQD17" s="23"/>
      <c r="OQE17" s="23"/>
      <c r="OQF17" s="23"/>
      <c r="OQG17" s="23"/>
      <c r="OQH17" s="23"/>
      <c r="OQI17" s="23"/>
      <c r="OQJ17" s="23"/>
      <c r="OQK17" s="23"/>
      <c r="OQL17" s="23"/>
      <c r="OQM17" s="23"/>
      <c r="OQN17" s="23"/>
      <c r="OQO17" s="23"/>
      <c r="OQP17" s="23"/>
      <c r="OQQ17" s="23"/>
      <c r="OQR17" s="23"/>
      <c r="OQS17" s="23"/>
      <c r="OQT17" s="23"/>
      <c r="OQU17" s="23"/>
      <c r="OQV17" s="23"/>
      <c r="OQW17" s="23"/>
      <c r="OQX17" s="23"/>
      <c r="OQY17" s="23"/>
      <c r="OQZ17" s="23"/>
      <c r="ORA17" s="23"/>
      <c r="ORB17" s="23"/>
      <c r="ORC17" s="23"/>
      <c r="ORD17" s="23"/>
      <c r="ORE17" s="23"/>
      <c r="ORF17" s="23"/>
      <c r="ORG17" s="23"/>
      <c r="ORH17" s="23"/>
      <c r="ORI17" s="23"/>
      <c r="ORJ17" s="23"/>
      <c r="ORK17" s="23"/>
      <c r="ORL17" s="23"/>
      <c r="ORM17" s="23"/>
      <c r="ORN17" s="23"/>
      <c r="ORO17" s="23"/>
      <c r="ORP17" s="23"/>
      <c r="ORQ17" s="23"/>
      <c r="ORR17" s="23"/>
      <c r="ORS17" s="23"/>
      <c r="ORT17" s="23"/>
      <c r="ORU17" s="23"/>
      <c r="ORV17" s="23"/>
      <c r="ORW17" s="23"/>
      <c r="ORX17" s="23"/>
      <c r="ORY17" s="23"/>
      <c r="ORZ17" s="23"/>
      <c r="OSA17" s="23"/>
      <c r="OSB17" s="23"/>
      <c r="OSC17" s="23"/>
      <c r="OSD17" s="23"/>
      <c r="OSE17" s="23"/>
      <c r="OSF17" s="23"/>
      <c r="OSG17" s="23"/>
      <c r="OSH17" s="23"/>
      <c r="OSI17" s="23"/>
      <c r="OSJ17" s="23"/>
      <c r="OSK17" s="23"/>
      <c r="OSL17" s="23"/>
      <c r="OSM17" s="23"/>
      <c r="OSN17" s="23"/>
      <c r="OSO17" s="23"/>
      <c r="OSP17" s="23"/>
      <c r="OSQ17" s="23"/>
      <c r="OSR17" s="23"/>
      <c r="OSS17" s="23"/>
      <c r="OST17" s="23"/>
      <c r="OSU17" s="23"/>
      <c r="OSV17" s="23"/>
      <c r="OSW17" s="23"/>
      <c r="OSX17" s="23"/>
      <c r="OSY17" s="23"/>
      <c r="OSZ17" s="23"/>
      <c r="OTA17" s="23"/>
      <c r="OTB17" s="23"/>
      <c r="OTC17" s="23"/>
      <c r="OTD17" s="23"/>
      <c r="OTE17" s="23"/>
      <c r="OTF17" s="23"/>
      <c r="OTG17" s="23"/>
      <c r="OTH17" s="23"/>
      <c r="OTI17" s="23"/>
      <c r="OTJ17" s="23"/>
      <c r="OTK17" s="23"/>
      <c r="OTL17" s="23"/>
      <c r="OTM17" s="23"/>
      <c r="OTN17" s="23"/>
      <c r="OTO17" s="23"/>
      <c r="OTP17" s="23"/>
      <c r="OTQ17" s="23"/>
      <c r="OTR17" s="23"/>
      <c r="OTS17" s="23"/>
      <c r="OTT17" s="23"/>
      <c r="OTU17" s="23"/>
      <c r="OTV17" s="23"/>
      <c r="OTW17" s="23"/>
      <c r="OTX17" s="23"/>
      <c r="OTY17" s="23"/>
      <c r="OTZ17" s="23"/>
      <c r="OUA17" s="23"/>
      <c r="OUB17" s="23"/>
      <c r="OUC17" s="23"/>
      <c r="OUD17" s="23"/>
      <c r="OUE17" s="23"/>
      <c r="OUF17" s="23"/>
      <c r="OUG17" s="23"/>
      <c r="OUH17" s="23"/>
      <c r="OUI17" s="23"/>
      <c r="OUJ17" s="23"/>
      <c r="OUK17" s="23"/>
      <c r="OUL17" s="23"/>
      <c r="OUM17" s="23"/>
      <c r="OUN17" s="23"/>
      <c r="OUO17" s="23"/>
      <c r="OUP17" s="23"/>
      <c r="OUQ17" s="23"/>
      <c r="OUR17" s="23"/>
      <c r="OUS17" s="23"/>
      <c r="OUT17" s="23"/>
      <c r="OUU17" s="23"/>
      <c r="OUV17" s="23"/>
      <c r="OUW17" s="23"/>
      <c r="OUX17" s="23"/>
      <c r="OUY17" s="23"/>
      <c r="OUZ17" s="23"/>
      <c r="OVA17" s="23"/>
      <c r="OVB17" s="23"/>
      <c r="OVC17" s="23"/>
      <c r="OVD17" s="23"/>
      <c r="OVE17" s="23"/>
      <c r="OVF17" s="23"/>
      <c r="OVG17" s="23"/>
      <c r="OVH17" s="23"/>
      <c r="OVI17" s="23"/>
      <c r="OVJ17" s="23"/>
      <c r="OVK17" s="23"/>
      <c r="OVL17" s="23"/>
      <c r="OVM17" s="23"/>
      <c r="OVN17" s="23"/>
      <c r="OVO17" s="23"/>
      <c r="OVP17" s="23"/>
      <c r="OVQ17" s="23"/>
      <c r="OVR17" s="23"/>
      <c r="OVS17" s="23"/>
      <c r="OVT17" s="23"/>
      <c r="OVU17" s="23"/>
      <c r="OVV17" s="23"/>
      <c r="OVW17" s="23"/>
      <c r="OVX17" s="23"/>
      <c r="OVY17" s="23"/>
      <c r="OVZ17" s="23"/>
      <c r="OWA17" s="23"/>
      <c r="OWB17" s="23"/>
      <c r="OWC17" s="23"/>
      <c r="OWD17" s="23"/>
      <c r="OWE17" s="23"/>
      <c r="OWF17" s="23"/>
      <c r="OWG17" s="23"/>
      <c r="OWH17" s="23"/>
      <c r="OWI17" s="23"/>
      <c r="OWJ17" s="23"/>
      <c r="OWK17" s="23"/>
      <c r="OWL17" s="23"/>
      <c r="OWM17" s="23"/>
      <c r="OWN17" s="23"/>
      <c r="OWO17" s="23"/>
      <c r="OWP17" s="23"/>
      <c r="OWQ17" s="23"/>
      <c r="OWR17" s="23"/>
      <c r="OWS17" s="23"/>
      <c r="OWT17" s="23"/>
      <c r="OWU17" s="23"/>
      <c r="OWV17" s="23"/>
      <c r="OWW17" s="23"/>
      <c r="OWX17" s="23"/>
      <c r="OWY17" s="23"/>
      <c r="OWZ17" s="23"/>
      <c r="OXA17" s="23"/>
      <c r="OXB17" s="23"/>
      <c r="OXC17" s="23"/>
      <c r="OXD17" s="23"/>
      <c r="OXE17" s="23"/>
      <c r="OXF17" s="23"/>
      <c r="OXG17" s="23"/>
      <c r="OXH17" s="23"/>
      <c r="OXI17" s="23"/>
      <c r="OXJ17" s="23"/>
      <c r="OXK17" s="23"/>
      <c r="OXL17" s="23"/>
      <c r="OXM17" s="23"/>
      <c r="OXN17" s="23"/>
      <c r="OXO17" s="23"/>
      <c r="OXP17" s="23"/>
      <c r="OXQ17" s="23"/>
      <c r="OXR17" s="23"/>
      <c r="OXS17" s="23"/>
      <c r="OXT17" s="23"/>
      <c r="OXU17" s="23"/>
      <c r="OXV17" s="23"/>
      <c r="OXW17" s="23"/>
      <c r="OXX17" s="23"/>
      <c r="OXY17" s="23"/>
      <c r="OXZ17" s="23"/>
      <c r="OYA17" s="23"/>
      <c r="OYB17" s="23"/>
      <c r="OYC17" s="23"/>
      <c r="OYD17" s="23"/>
      <c r="OYE17" s="23"/>
      <c r="OYF17" s="23"/>
      <c r="OYG17" s="23"/>
      <c r="OYH17" s="23"/>
      <c r="OYI17" s="23"/>
      <c r="OYJ17" s="23"/>
      <c r="OYK17" s="23"/>
      <c r="OYL17" s="23"/>
      <c r="OYM17" s="23"/>
      <c r="OYN17" s="23"/>
      <c r="OYO17" s="23"/>
      <c r="OYP17" s="23"/>
      <c r="OYQ17" s="23"/>
      <c r="OYR17" s="23"/>
      <c r="OYS17" s="23"/>
      <c r="OYT17" s="23"/>
      <c r="OYU17" s="23"/>
      <c r="OYV17" s="23"/>
      <c r="OYW17" s="23"/>
      <c r="OYX17" s="23"/>
      <c r="OYY17" s="23"/>
      <c r="OYZ17" s="23"/>
      <c r="OZA17" s="23"/>
      <c r="OZB17" s="23"/>
      <c r="OZC17" s="23"/>
      <c r="OZD17" s="23"/>
      <c r="OZE17" s="23"/>
      <c r="OZF17" s="23"/>
      <c r="OZG17" s="23"/>
      <c r="OZH17" s="23"/>
      <c r="OZI17" s="23"/>
      <c r="OZJ17" s="23"/>
      <c r="OZK17" s="23"/>
      <c r="OZL17" s="23"/>
      <c r="OZM17" s="23"/>
      <c r="OZN17" s="23"/>
      <c r="OZO17" s="23"/>
      <c r="OZP17" s="23"/>
      <c r="OZQ17" s="23"/>
      <c r="OZR17" s="23"/>
      <c r="OZS17" s="23"/>
      <c r="OZT17" s="23"/>
      <c r="OZU17" s="23"/>
      <c r="OZV17" s="23"/>
      <c r="OZW17" s="23"/>
      <c r="OZX17" s="23"/>
      <c r="OZY17" s="23"/>
      <c r="OZZ17" s="23"/>
      <c r="PAA17" s="23"/>
      <c r="PAB17" s="23"/>
      <c r="PAC17" s="23"/>
      <c r="PAD17" s="23"/>
      <c r="PAE17" s="23"/>
      <c r="PAF17" s="23"/>
      <c r="PAG17" s="23"/>
      <c r="PAH17" s="23"/>
      <c r="PAI17" s="23"/>
      <c r="PAJ17" s="23"/>
      <c r="PAK17" s="23"/>
      <c r="PAL17" s="23"/>
      <c r="PAM17" s="23"/>
      <c r="PAN17" s="23"/>
      <c r="PAO17" s="23"/>
      <c r="PAP17" s="23"/>
      <c r="PAQ17" s="23"/>
      <c r="PAR17" s="23"/>
      <c r="PAS17" s="23"/>
      <c r="PAT17" s="23"/>
      <c r="PAU17" s="23"/>
      <c r="PAV17" s="23"/>
      <c r="PAW17" s="23"/>
      <c r="PAX17" s="23"/>
      <c r="PAY17" s="23"/>
      <c r="PAZ17" s="23"/>
      <c r="PBA17" s="23"/>
      <c r="PBB17" s="23"/>
      <c r="PBC17" s="23"/>
      <c r="PBD17" s="23"/>
      <c r="PBE17" s="23"/>
      <c r="PBF17" s="23"/>
      <c r="PBG17" s="23"/>
      <c r="PBH17" s="23"/>
      <c r="PBI17" s="23"/>
      <c r="PBJ17" s="23"/>
      <c r="PBK17" s="23"/>
      <c r="PBL17" s="23"/>
      <c r="PBM17" s="23"/>
      <c r="PBN17" s="23"/>
      <c r="PBO17" s="23"/>
      <c r="PBP17" s="23"/>
      <c r="PBQ17" s="23"/>
      <c r="PBR17" s="23"/>
      <c r="PBS17" s="23"/>
      <c r="PBT17" s="23"/>
      <c r="PBU17" s="23"/>
      <c r="PBV17" s="23"/>
      <c r="PBW17" s="23"/>
      <c r="PBX17" s="23"/>
      <c r="PBY17" s="23"/>
      <c r="PBZ17" s="23"/>
      <c r="PCA17" s="23"/>
      <c r="PCB17" s="23"/>
      <c r="PCC17" s="23"/>
      <c r="PCD17" s="23"/>
      <c r="PCE17" s="23"/>
      <c r="PCF17" s="23"/>
      <c r="PCG17" s="23"/>
      <c r="PCH17" s="23"/>
      <c r="PCI17" s="23"/>
      <c r="PCJ17" s="23"/>
      <c r="PCK17" s="23"/>
      <c r="PCL17" s="23"/>
      <c r="PCM17" s="23"/>
      <c r="PCN17" s="23"/>
      <c r="PCO17" s="23"/>
      <c r="PCP17" s="23"/>
      <c r="PCQ17" s="23"/>
      <c r="PCR17" s="23"/>
      <c r="PCS17" s="23"/>
      <c r="PCT17" s="23"/>
      <c r="PCU17" s="23"/>
      <c r="PCV17" s="23"/>
      <c r="PCW17" s="23"/>
      <c r="PCX17" s="23"/>
      <c r="PCY17" s="23"/>
      <c r="PCZ17" s="23"/>
      <c r="PDA17" s="23"/>
      <c r="PDB17" s="23"/>
      <c r="PDC17" s="23"/>
      <c r="PDD17" s="23"/>
      <c r="PDE17" s="23"/>
      <c r="PDF17" s="23"/>
      <c r="PDG17" s="23"/>
      <c r="PDH17" s="23"/>
      <c r="PDI17" s="23"/>
      <c r="PDJ17" s="23"/>
      <c r="PDK17" s="23"/>
      <c r="PDL17" s="23"/>
      <c r="PDM17" s="23"/>
      <c r="PDN17" s="23"/>
      <c r="PDO17" s="23"/>
      <c r="PDP17" s="23"/>
      <c r="PDQ17" s="23"/>
      <c r="PDR17" s="23"/>
      <c r="PDS17" s="23"/>
      <c r="PDT17" s="23"/>
      <c r="PDU17" s="23"/>
      <c r="PDV17" s="23"/>
      <c r="PDW17" s="23"/>
      <c r="PDX17" s="23"/>
      <c r="PDY17" s="23"/>
      <c r="PDZ17" s="23"/>
      <c r="PEA17" s="23"/>
      <c r="PEB17" s="23"/>
      <c r="PEC17" s="23"/>
      <c r="PED17" s="23"/>
      <c r="PEE17" s="23"/>
      <c r="PEF17" s="23"/>
      <c r="PEG17" s="23"/>
      <c r="PEH17" s="23"/>
      <c r="PEI17" s="23"/>
      <c r="PEJ17" s="23"/>
      <c r="PEK17" s="23"/>
      <c r="PEL17" s="23"/>
      <c r="PEM17" s="23"/>
      <c r="PEN17" s="23"/>
      <c r="PEO17" s="23"/>
      <c r="PEP17" s="23"/>
      <c r="PEQ17" s="23"/>
      <c r="PER17" s="23"/>
      <c r="PES17" s="23"/>
      <c r="PET17" s="23"/>
      <c r="PEU17" s="23"/>
      <c r="PEV17" s="23"/>
      <c r="PEW17" s="23"/>
      <c r="PEX17" s="23"/>
      <c r="PEY17" s="23"/>
      <c r="PEZ17" s="23"/>
      <c r="PFA17" s="23"/>
      <c r="PFB17" s="23"/>
      <c r="PFC17" s="23"/>
      <c r="PFD17" s="23"/>
      <c r="PFE17" s="23"/>
      <c r="PFF17" s="23"/>
      <c r="PFG17" s="23"/>
      <c r="PFH17" s="23"/>
      <c r="PFI17" s="23"/>
      <c r="PFJ17" s="23"/>
      <c r="PFK17" s="23"/>
      <c r="PFL17" s="23"/>
      <c r="PFM17" s="23"/>
      <c r="PFN17" s="23"/>
      <c r="PFO17" s="23"/>
      <c r="PFP17" s="23"/>
      <c r="PFQ17" s="23"/>
      <c r="PFR17" s="23"/>
      <c r="PFS17" s="23"/>
      <c r="PFT17" s="23"/>
      <c r="PFU17" s="23"/>
      <c r="PFV17" s="23"/>
      <c r="PFW17" s="23"/>
      <c r="PFX17" s="23"/>
      <c r="PFY17" s="23"/>
      <c r="PFZ17" s="23"/>
      <c r="PGA17" s="23"/>
      <c r="PGB17" s="23"/>
      <c r="PGC17" s="23"/>
      <c r="PGD17" s="23"/>
      <c r="PGE17" s="23"/>
      <c r="PGF17" s="23"/>
      <c r="PGG17" s="23"/>
      <c r="PGH17" s="23"/>
      <c r="PGI17" s="23"/>
      <c r="PGJ17" s="23"/>
      <c r="PGK17" s="23"/>
      <c r="PGL17" s="23"/>
      <c r="PGM17" s="23"/>
      <c r="PGN17" s="23"/>
      <c r="PGO17" s="23"/>
      <c r="PGP17" s="23"/>
      <c r="PGQ17" s="23"/>
      <c r="PGR17" s="23"/>
      <c r="PGS17" s="23"/>
      <c r="PGT17" s="23"/>
      <c r="PGU17" s="23"/>
      <c r="PGV17" s="23"/>
      <c r="PGW17" s="23"/>
      <c r="PGX17" s="23"/>
      <c r="PGY17" s="23"/>
      <c r="PGZ17" s="23"/>
      <c r="PHA17" s="23"/>
      <c r="PHB17" s="23"/>
      <c r="PHC17" s="23"/>
      <c r="PHD17" s="23"/>
      <c r="PHE17" s="23"/>
      <c r="PHF17" s="23"/>
      <c r="PHG17" s="23"/>
      <c r="PHH17" s="23"/>
      <c r="PHI17" s="23"/>
      <c r="PHJ17" s="23"/>
      <c r="PHK17" s="23"/>
      <c r="PHL17" s="23"/>
      <c r="PHM17" s="23"/>
      <c r="PHN17" s="23"/>
      <c r="PHO17" s="23"/>
      <c r="PHP17" s="23"/>
      <c r="PHQ17" s="23"/>
      <c r="PHR17" s="23"/>
      <c r="PHS17" s="23"/>
      <c r="PHT17" s="23"/>
      <c r="PHU17" s="23"/>
      <c r="PHV17" s="23"/>
      <c r="PHW17" s="23"/>
      <c r="PHX17" s="23"/>
      <c r="PHY17" s="23"/>
      <c r="PHZ17" s="23"/>
      <c r="PIA17" s="23"/>
      <c r="PIB17" s="23"/>
      <c r="PIC17" s="23"/>
      <c r="PID17" s="23"/>
      <c r="PIE17" s="23"/>
      <c r="PIF17" s="23"/>
      <c r="PIG17" s="23"/>
      <c r="PIH17" s="23"/>
      <c r="PII17" s="23"/>
      <c r="PIJ17" s="23"/>
      <c r="PIK17" s="23"/>
      <c r="PIL17" s="23"/>
      <c r="PIM17" s="23"/>
      <c r="PIN17" s="23"/>
      <c r="PIO17" s="23"/>
      <c r="PIP17" s="23"/>
      <c r="PIQ17" s="23"/>
      <c r="PIR17" s="23"/>
      <c r="PIS17" s="23"/>
      <c r="PIT17" s="23"/>
      <c r="PIU17" s="23"/>
      <c r="PIV17" s="23"/>
      <c r="PIW17" s="23"/>
      <c r="PIX17" s="23"/>
      <c r="PIY17" s="23"/>
      <c r="PIZ17" s="23"/>
      <c r="PJA17" s="23"/>
      <c r="PJB17" s="23"/>
      <c r="PJC17" s="23"/>
      <c r="PJD17" s="23"/>
      <c r="PJE17" s="23"/>
      <c r="PJF17" s="23"/>
      <c r="PJG17" s="23"/>
      <c r="PJH17" s="23"/>
      <c r="PJI17" s="23"/>
      <c r="PJJ17" s="23"/>
      <c r="PJK17" s="23"/>
      <c r="PJL17" s="23"/>
      <c r="PJM17" s="23"/>
      <c r="PJN17" s="23"/>
      <c r="PJO17" s="23"/>
      <c r="PJP17" s="23"/>
      <c r="PJQ17" s="23"/>
      <c r="PJR17" s="23"/>
      <c r="PJS17" s="23"/>
      <c r="PJT17" s="23"/>
      <c r="PJU17" s="23"/>
      <c r="PJV17" s="23"/>
      <c r="PJW17" s="23"/>
      <c r="PJX17" s="23"/>
      <c r="PJY17" s="23"/>
      <c r="PJZ17" s="23"/>
      <c r="PKA17" s="23"/>
      <c r="PKB17" s="23"/>
      <c r="PKC17" s="23"/>
      <c r="PKD17" s="23"/>
      <c r="PKE17" s="23"/>
      <c r="PKF17" s="23"/>
      <c r="PKG17" s="23"/>
      <c r="PKH17" s="23"/>
      <c r="PKI17" s="23"/>
      <c r="PKJ17" s="23"/>
      <c r="PKK17" s="23"/>
      <c r="PKL17" s="23"/>
      <c r="PKM17" s="23"/>
      <c r="PKN17" s="23"/>
      <c r="PKO17" s="23"/>
      <c r="PKP17" s="23"/>
      <c r="PKQ17" s="23"/>
      <c r="PKR17" s="23"/>
      <c r="PKS17" s="23"/>
      <c r="PKT17" s="23"/>
      <c r="PKU17" s="23"/>
      <c r="PKV17" s="23"/>
      <c r="PKW17" s="23"/>
      <c r="PKX17" s="23"/>
      <c r="PKY17" s="23"/>
      <c r="PKZ17" s="23"/>
      <c r="PLA17" s="23"/>
      <c r="PLB17" s="23"/>
      <c r="PLC17" s="23"/>
      <c r="PLD17" s="23"/>
      <c r="PLE17" s="23"/>
      <c r="PLF17" s="23"/>
      <c r="PLG17" s="23"/>
      <c r="PLH17" s="23"/>
      <c r="PLI17" s="23"/>
      <c r="PLJ17" s="23"/>
      <c r="PLK17" s="23"/>
      <c r="PLL17" s="23"/>
      <c r="PLM17" s="23"/>
      <c r="PLN17" s="23"/>
      <c r="PLO17" s="23"/>
      <c r="PLP17" s="23"/>
      <c r="PLQ17" s="23"/>
      <c r="PLR17" s="23"/>
      <c r="PLS17" s="23"/>
      <c r="PLT17" s="23"/>
      <c r="PLU17" s="23"/>
      <c r="PLV17" s="23"/>
      <c r="PLW17" s="23"/>
      <c r="PLX17" s="23"/>
      <c r="PLY17" s="23"/>
      <c r="PLZ17" s="23"/>
      <c r="PMA17" s="23"/>
      <c r="PMB17" s="23"/>
      <c r="PMC17" s="23"/>
      <c r="PMD17" s="23"/>
      <c r="PME17" s="23"/>
      <c r="PMF17" s="23"/>
      <c r="PMG17" s="23"/>
      <c r="PMH17" s="23"/>
      <c r="PMI17" s="23"/>
      <c r="PMJ17" s="23"/>
      <c r="PMK17" s="23"/>
      <c r="PML17" s="23"/>
      <c r="PMM17" s="23"/>
      <c r="PMN17" s="23"/>
      <c r="PMO17" s="23"/>
      <c r="PMP17" s="23"/>
      <c r="PMQ17" s="23"/>
      <c r="PMR17" s="23"/>
      <c r="PMS17" s="23"/>
      <c r="PMT17" s="23"/>
      <c r="PMU17" s="23"/>
      <c r="PMV17" s="23"/>
      <c r="PMW17" s="23"/>
      <c r="PMX17" s="23"/>
      <c r="PMY17" s="23"/>
      <c r="PMZ17" s="23"/>
      <c r="PNA17" s="23"/>
      <c r="PNB17" s="23"/>
      <c r="PNC17" s="23"/>
      <c r="PND17" s="23"/>
      <c r="PNE17" s="23"/>
      <c r="PNF17" s="23"/>
      <c r="PNG17" s="23"/>
      <c r="PNH17" s="23"/>
      <c r="PNI17" s="23"/>
      <c r="PNJ17" s="23"/>
      <c r="PNK17" s="23"/>
      <c r="PNL17" s="23"/>
      <c r="PNM17" s="23"/>
      <c r="PNN17" s="23"/>
      <c r="PNO17" s="23"/>
      <c r="PNP17" s="23"/>
      <c r="PNQ17" s="23"/>
      <c r="PNR17" s="23"/>
      <c r="PNS17" s="23"/>
      <c r="PNT17" s="23"/>
      <c r="PNU17" s="23"/>
      <c r="PNV17" s="23"/>
      <c r="PNW17" s="23"/>
      <c r="PNX17" s="23"/>
      <c r="PNY17" s="23"/>
      <c r="PNZ17" s="23"/>
      <c r="POA17" s="23"/>
      <c r="POB17" s="23"/>
      <c r="POC17" s="23"/>
      <c r="POD17" s="23"/>
      <c r="POE17" s="23"/>
      <c r="POF17" s="23"/>
      <c r="POG17" s="23"/>
      <c r="POH17" s="23"/>
      <c r="POI17" s="23"/>
      <c r="POJ17" s="23"/>
      <c r="POK17" s="23"/>
      <c r="POL17" s="23"/>
      <c r="POM17" s="23"/>
      <c r="PON17" s="23"/>
      <c r="POO17" s="23"/>
      <c r="POP17" s="23"/>
      <c r="POQ17" s="23"/>
      <c r="POR17" s="23"/>
      <c r="POS17" s="23"/>
      <c r="POT17" s="23"/>
      <c r="POU17" s="23"/>
      <c r="POV17" s="23"/>
      <c r="POW17" s="23"/>
      <c r="POX17" s="23"/>
      <c r="POY17" s="23"/>
      <c r="POZ17" s="23"/>
      <c r="PPA17" s="23"/>
      <c r="PPB17" s="23"/>
      <c r="PPC17" s="23"/>
      <c r="PPD17" s="23"/>
      <c r="PPE17" s="23"/>
      <c r="PPF17" s="23"/>
      <c r="PPG17" s="23"/>
      <c r="PPH17" s="23"/>
      <c r="PPI17" s="23"/>
      <c r="PPJ17" s="23"/>
      <c r="PPK17" s="23"/>
      <c r="PPL17" s="23"/>
      <c r="PPM17" s="23"/>
      <c r="PPN17" s="23"/>
      <c r="PPO17" s="23"/>
      <c r="PPP17" s="23"/>
      <c r="PPQ17" s="23"/>
      <c r="PPR17" s="23"/>
      <c r="PPS17" s="23"/>
      <c r="PPT17" s="23"/>
      <c r="PPU17" s="23"/>
      <c r="PPV17" s="23"/>
      <c r="PPW17" s="23"/>
      <c r="PPX17" s="23"/>
      <c r="PPY17" s="23"/>
      <c r="PPZ17" s="23"/>
      <c r="PQA17" s="23"/>
      <c r="PQB17" s="23"/>
      <c r="PQC17" s="23"/>
      <c r="PQD17" s="23"/>
      <c r="PQE17" s="23"/>
      <c r="PQF17" s="23"/>
      <c r="PQG17" s="23"/>
      <c r="PQH17" s="23"/>
      <c r="PQI17" s="23"/>
      <c r="PQJ17" s="23"/>
      <c r="PQK17" s="23"/>
      <c r="PQL17" s="23"/>
      <c r="PQM17" s="23"/>
      <c r="PQN17" s="23"/>
      <c r="PQO17" s="23"/>
      <c r="PQP17" s="23"/>
      <c r="PQQ17" s="23"/>
      <c r="PQR17" s="23"/>
      <c r="PQS17" s="23"/>
      <c r="PQT17" s="23"/>
      <c r="PQU17" s="23"/>
      <c r="PQV17" s="23"/>
      <c r="PQW17" s="23"/>
      <c r="PQX17" s="23"/>
      <c r="PQY17" s="23"/>
      <c r="PQZ17" s="23"/>
      <c r="PRA17" s="23"/>
      <c r="PRB17" s="23"/>
      <c r="PRC17" s="23"/>
      <c r="PRD17" s="23"/>
      <c r="PRE17" s="23"/>
      <c r="PRF17" s="23"/>
      <c r="PRG17" s="23"/>
      <c r="PRH17" s="23"/>
      <c r="PRI17" s="23"/>
      <c r="PRJ17" s="23"/>
      <c r="PRK17" s="23"/>
      <c r="PRL17" s="23"/>
      <c r="PRM17" s="23"/>
      <c r="PRN17" s="23"/>
      <c r="PRO17" s="23"/>
      <c r="PRP17" s="23"/>
      <c r="PRQ17" s="23"/>
      <c r="PRR17" s="23"/>
      <c r="PRS17" s="23"/>
      <c r="PRT17" s="23"/>
      <c r="PRU17" s="23"/>
      <c r="PRV17" s="23"/>
      <c r="PRW17" s="23"/>
      <c r="PRX17" s="23"/>
      <c r="PRY17" s="23"/>
      <c r="PRZ17" s="23"/>
      <c r="PSA17" s="23"/>
      <c r="PSB17" s="23"/>
      <c r="PSC17" s="23"/>
      <c r="PSD17" s="23"/>
      <c r="PSE17" s="23"/>
      <c r="PSF17" s="23"/>
      <c r="PSG17" s="23"/>
      <c r="PSH17" s="23"/>
      <c r="PSI17" s="23"/>
      <c r="PSJ17" s="23"/>
      <c r="PSK17" s="23"/>
      <c r="PSL17" s="23"/>
      <c r="PSM17" s="23"/>
      <c r="PSN17" s="23"/>
      <c r="PSO17" s="23"/>
      <c r="PSP17" s="23"/>
      <c r="PSQ17" s="23"/>
      <c r="PSR17" s="23"/>
      <c r="PSS17" s="23"/>
      <c r="PST17" s="23"/>
      <c r="PSU17" s="23"/>
      <c r="PSV17" s="23"/>
      <c r="PSW17" s="23"/>
      <c r="PSX17" s="23"/>
      <c r="PSY17" s="23"/>
      <c r="PSZ17" s="23"/>
      <c r="PTA17" s="23"/>
      <c r="PTB17" s="23"/>
      <c r="PTC17" s="23"/>
      <c r="PTD17" s="23"/>
      <c r="PTE17" s="23"/>
      <c r="PTF17" s="23"/>
      <c r="PTG17" s="23"/>
      <c r="PTH17" s="23"/>
      <c r="PTI17" s="23"/>
      <c r="PTJ17" s="23"/>
      <c r="PTK17" s="23"/>
      <c r="PTL17" s="23"/>
      <c r="PTM17" s="23"/>
      <c r="PTN17" s="23"/>
      <c r="PTO17" s="23"/>
      <c r="PTP17" s="23"/>
      <c r="PTQ17" s="23"/>
      <c r="PTR17" s="23"/>
      <c r="PTS17" s="23"/>
      <c r="PTT17" s="23"/>
      <c r="PTU17" s="23"/>
      <c r="PTV17" s="23"/>
      <c r="PTW17" s="23"/>
      <c r="PTX17" s="23"/>
      <c r="PTY17" s="23"/>
      <c r="PTZ17" s="23"/>
      <c r="PUA17" s="23"/>
      <c r="PUB17" s="23"/>
      <c r="PUC17" s="23"/>
      <c r="PUD17" s="23"/>
      <c r="PUE17" s="23"/>
      <c r="PUF17" s="23"/>
      <c r="PUG17" s="23"/>
      <c r="PUH17" s="23"/>
      <c r="PUI17" s="23"/>
      <c r="PUJ17" s="23"/>
      <c r="PUK17" s="23"/>
      <c r="PUL17" s="23"/>
      <c r="PUM17" s="23"/>
      <c r="PUN17" s="23"/>
      <c r="PUO17" s="23"/>
      <c r="PUP17" s="23"/>
      <c r="PUQ17" s="23"/>
      <c r="PUR17" s="23"/>
      <c r="PUS17" s="23"/>
      <c r="PUT17" s="23"/>
      <c r="PUU17" s="23"/>
      <c r="PUV17" s="23"/>
      <c r="PUW17" s="23"/>
      <c r="PUX17" s="23"/>
      <c r="PUY17" s="23"/>
      <c r="PUZ17" s="23"/>
      <c r="PVA17" s="23"/>
      <c r="PVB17" s="23"/>
      <c r="PVC17" s="23"/>
      <c r="PVD17" s="23"/>
      <c r="PVE17" s="23"/>
      <c r="PVF17" s="23"/>
      <c r="PVG17" s="23"/>
      <c r="PVH17" s="23"/>
      <c r="PVI17" s="23"/>
      <c r="PVJ17" s="23"/>
      <c r="PVK17" s="23"/>
      <c r="PVL17" s="23"/>
      <c r="PVM17" s="23"/>
      <c r="PVN17" s="23"/>
      <c r="PVO17" s="23"/>
      <c r="PVP17" s="23"/>
      <c r="PVQ17" s="23"/>
      <c r="PVR17" s="23"/>
      <c r="PVS17" s="23"/>
      <c r="PVT17" s="23"/>
      <c r="PVU17" s="23"/>
      <c r="PVV17" s="23"/>
      <c r="PVW17" s="23"/>
      <c r="PVX17" s="23"/>
      <c r="PVY17" s="23"/>
      <c r="PVZ17" s="23"/>
      <c r="PWA17" s="23"/>
      <c r="PWB17" s="23"/>
      <c r="PWC17" s="23"/>
      <c r="PWD17" s="23"/>
      <c r="PWE17" s="23"/>
      <c r="PWF17" s="23"/>
      <c r="PWG17" s="23"/>
      <c r="PWH17" s="23"/>
      <c r="PWI17" s="23"/>
      <c r="PWJ17" s="23"/>
      <c r="PWK17" s="23"/>
      <c r="PWL17" s="23"/>
      <c r="PWM17" s="23"/>
      <c r="PWN17" s="23"/>
      <c r="PWO17" s="23"/>
      <c r="PWP17" s="23"/>
      <c r="PWQ17" s="23"/>
      <c r="PWR17" s="23"/>
      <c r="PWS17" s="23"/>
      <c r="PWT17" s="23"/>
      <c r="PWU17" s="23"/>
      <c r="PWV17" s="23"/>
      <c r="PWW17" s="23"/>
      <c r="PWX17" s="23"/>
      <c r="PWY17" s="23"/>
      <c r="PWZ17" s="23"/>
      <c r="PXA17" s="23"/>
      <c r="PXB17" s="23"/>
      <c r="PXC17" s="23"/>
      <c r="PXD17" s="23"/>
      <c r="PXE17" s="23"/>
      <c r="PXF17" s="23"/>
      <c r="PXG17" s="23"/>
      <c r="PXH17" s="23"/>
      <c r="PXI17" s="23"/>
      <c r="PXJ17" s="23"/>
      <c r="PXK17" s="23"/>
      <c r="PXL17" s="23"/>
      <c r="PXM17" s="23"/>
      <c r="PXN17" s="23"/>
      <c r="PXO17" s="23"/>
      <c r="PXP17" s="23"/>
      <c r="PXQ17" s="23"/>
      <c r="PXR17" s="23"/>
      <c r="PXS17" s="23"/>
      <c r="PXT17" s="23"/>
      <c r="PXU17" s="23"/>
      <c r="PXV17" s="23"/>
      <c r="PXW17" s="23"/>
      <c r="PXX17" s="23"/>
      <c r="PXY17" s="23"/>
      <c r="PXZ17" s="23"/>
      <c r="PYA17" s="23"/>
      <c r="PYB17" s="23"/>
      <c r="PYC17" s="23"/>
      <c r="PYD17" s="23"/>
      <c r="PYE17" s="23"/>
      <c r="PYF17" s="23"/>
      <c r="PYG17" s="23"/>
      <c r="PYH17" s="23"/>
      <c r="PYI17" s="23"/>
      <c r="PYJ17" s="23"/>
      <c r="PYK17" s="23"/>
      <c r="PYL17" s="23"/>
      <c r="PYM17" s="23"/>
      <c r="PYN17" s="23"/>
      <c r="PYO17" s="23"/>
      <c r="PYP17" s="23"/>
      <c r="PYQ17" s="23"/>
      <c r="PYR17" s="23"/>
      <c r="PYS17" s="23"/>
      <c r="PYT17" s="23"/>
      <c r="PYU17" s="23"/>
      <c r="PYV17" s="23"/>
      <c r="PYW17" s="23"/>
      <c r="PYX17" s="23"/>
      <c r="PYY17" s="23"/>
      <c r="PYZ17" s="23"/>
      <c r="PZA17" s="23"/>
      <c r="PZB17" s="23"/>
      <c r="PZC17" s="23"/>
      <c r="PZD17" s="23"/>
      <c r="PZE17" s="23"/>
      <c r="PZF17" s="23"/>
      <c r="PZG17" s="23"/>
      <c r="PZH17" s="23"/>
      <c r="PZI17" s="23"/>
      <c r="PZJ17" s="23"/>
      <c r="PZK17" s="23"/>
      <c r="PZL17" s="23"/>
      <c r="PZM17" s="23"/>
      <c r="PZN17" s="23"/>
      <c r="PZO17" s="23"/>
      <c r="PZP17" s="23"/>
      <c r="PZQ17" s="23"/>
      <c r="PZR17" s="23"/>
      <c r="PZS17" s="23"/>
      <c r="PZT17" s="23"/>
      <c r="PZU17" s="23"/>
      <c r="PZV17" s="23"/>
      <c r="PZW17" s="23"/>
      <c r="PZX17" s="23"/>
      <c r="PZY17" s="23"/>
      <c r="PZZ17" s="23"/>
      <c r="QAA17" s="23"/>
      <c r="QAB17" s="23"/>
      <c r="QAC17" s="23"/>
      <c r="QAD17" s="23"/>
      <c r="QAE17" s="23"/>
      <c r="QAF17" s="23"/>
      <c r="QAG17" s="23"/>
      <c r="QAH17" s="23"/>
      <c r="QAI17" s="23"/>
      <c r="QAJ17" s="23"/>
      <c r="QAK17" s="23"/>
      <c r="QAL17" s="23"/>
      <c r="QAM17" s="23"/>
      <c r="QAN17" s="23"/>
      <c r="QAO17" s="23"/>
      <c r="QAP17" s="23"/>
      <c r="QAQ17" s="23"/>
      <c r="QAR17" s="23"/>
      <c r="QAS17" s="23"/>
      <c r="QAT17" s="23"/>
      <c r="QAU17" s="23"/>
      <c r="QAV17" s="23"/>
      <c r="QAW17" s="23"/>
      <c r="QAX17" s="23"/>
      <c r="QAY17" s="23"/>
      <c r="QAZ17" s="23"/>
      <c r="QBA17" s="23"/>
      <c r="QBB17" s="23"/>
      <c r="QBC17" s="23"/>
      <c r="QBD17" s="23"/>
      <c r="QBE17" s="23"/>
      <c r="QBF17" s="23"/>
      <c r="QBG17" s="23"/>
      <c r="QBH17" s="23"/>
      <c r="QBI17" s="23"/>
      <c r="QBJ17" s="23"/>
      <c r="QBK17" s="23"/>
      <c r="QBL17" s="23"/>
      <c r="QBM17" s="23"/>
      <c r="QBN17" s="23"/>
      <c r="QBO17" s="23"/>
      <c r="QBP17" s="23"/>
      <c r="QBQ17" s="23"/>
      <c r="QBR17" s="23"/>
      <c r="QBS17" s="23"/>
      <c r="QBT17" s="23"/>
      <c r="QBU17" s="23"/>
      <c r="QBV17" s="23"/>
      <c r="QBW17" s="23"/>
      <c r="QBX17" s="23"/>
      <c r="QBY17" s="23"/>
      <c r="QBZ17" s="23"/>
      <c r="QCA17" s="23"/>
      <c r="QCB17" s="23"/>
      <c r="QCC17" s="23"/>
      <c r="QCD17" s="23"/>
      <c r="QCE17" s="23"/>
      <c r="QCF17" s="23"/>
      <c r="QCG17" s="23"/>
      <c r="QCH17" s="23"/>
      <c r="QCI17" s="23"/>
      <c r="QCJ17" s="23"/>
      <c r="QCK17" s="23"/>
      <c r="QCL17" s="23"/>
      <c r="QCM17" s="23"/>
      <c r="QCN17" s="23"/>
      <c r="QCO17" s="23"/>
      <c r="QCP17" s="23"/>
      <c r="QCQ17" s="23"/>
      <c r="QCR17" s="23"/>
      <c r="QCS17" s="23"/>
      <c r="QCT17" s="23"/>
      <c r="QCU17" s="23"/>
      <c r="QCV17" s="23"/>
      <c r="QCW17" s="23"/>
      <c r="QCX17" s="23"/>
      <c r="QCY17" s="23"/>
      <c r="QCZ17" s="23"/>
      <c r="QDA17" s="23"/>
      <c r="QDB17" s="23"/>
      <c r="QDC17" s="23"/>
      <c r="QDD17" s="23"/>
      <c r="QDE17" s="23"/>
      <c r="QDF17" s="23"/>
      <c r="QDG17" s="23"/>
      <c r="QDH17" s="23"/>
      <c r="QDI17" s="23"/>
      <c r="QDJ17" s="23"/>
      <c r="QDK17" s="23"/>
      <c r="QDL17" s="23"/>
      <c r="QDM17" s="23"/>
      <c r="QDN17" s="23"/>
      <c r="QDO17" s="23"/>
      <c r="QDP17" s="23"/>
      <c r="QDQ17" s="23"/>
      <c r="QDR17" s="23"/>
      <c r="QDS17" s="23"/>
      <c r="QDT17" s="23"/>
      <c r="QDU17" s="23"/>
      <c r="QDV17" s="23"/>
      <c r="QDW17" s="23"/>
      <c r="QDX17" s="23"/>
      <c r="QDY17" s="23"/>
      <c r="QDZ17" s="23"/>
      <c r="QEA17" s="23"/>
      <c r="QEB17" s="23"/>
      <c r="QEC17" s="23"/>
      <c r="QED17" s="23"/>
      <c r="QEE17" s="23"/>
      <c r="QEF17" s="23"/>
      <c r="QEG17" s="23"/>
      <c r="QEH17" s="23"/>
      <c r="QEI17" s="23"/>
      <c r="QEJ17" s="23"/>
      <c r="QEK17" s="23"/>
      <c r="QEL17" s="23"/>
      <c r="QEM17" s="23"/>
      <c r="QEN17" s="23"/>
      <c r="QEO17" s="23"/>
      <c r="QEP17" s="23"/>
      <c r="QEQ17" s="23"/>
      <c r="QER17" s="23"/>
      <c r="QES17" s="23"/>
      <c r="QET17" s="23"/>
      <c r="QEU17" s="23"/>
      <c r="QEV17" s="23"/>
      <c r="QEW17" s="23"/>
      <c r="QEX17" s="23"/>
      <c r="QEY17" s="23"/>
      <c r="QEZ17" s="23"/>
      <c r="QFA17" s="23"/>
      <c r="QFB17" s="23"/>
      <c r="QFC17" s="23"/>
      <c r="QFD17" s="23"/>
      <c r="QFE17" s="23"/>
      <c r="QFF17" s="23"/>
      <c r="QFG17" s="23"/>
      <c r="QFH17" s="23"/>
      <c r="QFI17" s="23"/>
      <c r="QFJ17" s="23"/>
      <c r="QFK17" s="23"/>
      <c r="QFL17" s="23"/>
      <c r="QFM17" s="23"/>
      <c r="QFN17" s="23"/>
      <c r="QFO17" s="23"/>
      <c r="QFP17" s="23"/>
      <c r="QFQ17" s="23"/>
      <c r="QFR17" s="23"/>
      <c r="QFS17" s="23"/>
      <c r="QFT17" s="23"/>
      <c r="QFU17" s="23"/>
      <c r="QFV17" s="23"/>
      <c r="QFW17" s="23"/>
      <c r="QFX17" s="23"/>
      <c r="QFY17" s="23"/>
      <c r="QFZ17" s="23"/>
      <c r="QGA17" s="23"/>
      <c r="QGB17" s="23"/>
      <c r="QGC17" s="23"/>
      <c r="QGD17" s="23"/>
      <c r="QGE17" s="23"/>
      <c r="QGF17" s="23"/>
      <c r="QGG17" s="23"/>
      <c r="QGH17" s="23"/>
      <c r="QGI17" s="23"/>
      <c r="QGJ17" s="23"/>
      <c r="QGK17" s="23"/>
      <c r="QGL17" s="23"/>
      <c r="QGM17" s="23"/>
      <c r="QGN17" s="23"/>
      <c r="QGO17" s="23"/>
      <c r="QGP17" s="23"/>
      <c r="QGQ17" s="23"/>
      <c r="QGR17" s="23"/>
      <c r="QGS17" s="23"/>
      <c r="QGT17" s="23"/>
      <c r="QGU17" s="23"/>
      <c r="QGV17" s="23"/>
      <c r="QGW17" s="23"/>
      <c r="QGX17" s="23"/>
      <c r="QGY17" s="23"/>
      <c r="QGZ17" s="23"/>
      <c r="QHA17" s="23"/>
      <c r="QHB17" s="23"/>
      <c r="QHC17" s="23"/>
      <c r="QHD17" s="23"/>
      <c r="QHE17" s="23"/>
      <c r="QHF17" s="23"/>
      <c r="QHG17" s="23"/>
      <c r="QHH17" s="23"/>
      <c r="QHI17" s="23"/>
      <c r="QHJ17" s="23"/>
      <c r="QHK17" s="23"/>
      <c r="QHL17" s="23"/>
      <c r="QHM17" s="23"/>
      <c r="QHN17" s="23"/>
      <c r="QHO17" s="23"/>
      <c r="QHP17" s="23"/>
      <c r="QHQ17" s="23"/>
      <c r="QHR17" s="23"/>
      <c r="QHS17" s="23"/>
      <c r="QHT17" s="23"/>
      <c r="QHU17" s="23"/>
      <c r="QHV17" s="23"/>
      <c r="QHW17" s="23"/>
      <c r="QHX17" s="23"/>
      <c r="QHY17" s="23"/>
      <c r="QHZ17" s="23"/>
      <c r="QIA17" s="23"/>
      <c r="QIB17" s="23"/>
      <c r="QIC17" s="23"/>
      <c r="QID17" s="23"/>
      <c r="QIE17" s="23"/>
      <c r="QIF17" s="23"/>
      <c r="QIG17" s="23"/>
      <c r="QIH17" s="23"/>
      <c r="QII17" s="23"/>
      <c r="QIJ17" s="23"/>
      <c r="QIK17" s="23"/>
      <c r="QIL17" s="23"/>
      <c r="QIM17" s="23"/>
      <c r="QIN17" s="23"/>
      <c r="QIO17" s="23"/>
      <c r="QIP17" s="23"/>
      <c r="QIQ17" s="23"/>
      <c r="QIR17" s="23"/>
      <c r="QIS17" s="23"/>
      <c r="QIT17" s="23"/>
      <c r="QIU17" s="23"/>
      <c r="QIV17" s="23"/>
      <c r="QIW17" s="23"/>
      <c r="QIX17" s="23"/>
      <c r="QIY17" s="23"/>
      <c r="QIZ17" s="23"/>
      <c r="QJA17" s="23"/>
      <c r="QJB17" s="23"/>
      <c r="QJC17" s="23"/>
      <c r="QJD17" s="23"/>
      <c r="QJE17" s="23"/>
      <c r="QJF17" s="23"/>
      <c r="QJG17" s="23"/>
      <c r="QJH17" s="23"/>
      <c r="QJI17" s="23"/>
      <c r="QJJ17" s="23"/>
      <c r="QJK17" s="23"/>
      <c r="QJL17" s="23"/>
      <c r="QJM17" s="23"/>
      <c r="QJN17" s="23"/>
      <c r="QJO17" s="23"/>
      <c r="QJP17" s="23"/>
      <c r="QJQ17" s="23"/>
      <c r="QJR17" s="23"/>
      <c r="QJS17" s="23"/>
      <c r="QJT17" s="23"/>
      <c r="QJU17" s="23"/>
      <c r="QJV17" s="23"/>
      <c r="QJW17" s="23"/>
      <c r="QJX17" s="23"/>
      <c r="QJY17" s="23"/>
      <c r="QJZ17" s="23"/>
      <c r="QKA17" s="23"/>
      <c r="QKB17" s="23"/>
      <c r="QKC17" s="23"/>
      <c r="QKD17" s="23"/>
      <c r="QKE17" s="23"/>
      <c r="QKF17" s="23"/>
      <c r="QKG17" s="23"/>
      <c r="QKH17" s="23"/>
      <c r="QKI17" s="23"/>
      <c r="QKJ17" s="23"/>
      <c r="QKK17" s="23"/>
      <c r="QKL17" s="23"/>
      <c r="QKM17" s="23"/>
      <c r="QKN17" s="23"/>
      <c r="QKO17" s="23"/>
      <c r="QKP17" s="23"/>
      <c r="QKQ17" s="23"/>
      <c r="QKR17" s="23"/>
      <c r="QKS17" s="23"/>
      <c r="QKT17" s="23"/>
      <c r="QKU17" s="23"/>
      <c r="QKV17" s="23"/>
      <c r="QKW17" s="23"/>
      <c r="QKX17" s="23"/>
      <c r="QKY17" s="23"/>
      <c r="QKZ17" s="23"/>
      <c r="QLA17" s="23"/>
      <c r="QLB17" s="23"/>
      <c r="QLC17" s="23"/>
      <c r="QLD17" s="23"/>
      <c r="QLE17" s="23"/>
      <c r="QLF17" s="23"/>
      <c r="QLG17" s="23"/>
      <c r="QLH17" s="23"/>
      <c r="QLI17" s="23"/>
      <c r="QLJ17" s="23"/>
      <c r="QLK17" s="23"/>
      <c r="QLL17" s="23"/>
      <c r="QLM17" s="23"/>
      <c r="QLN17" s="23"/>
      <c r="QLO17" s="23"/>
      <c r="QLP17" s="23"/>
      <c r="QLQ17" s="23"/>
      <c r="QLR17" s="23"/>
      <c r="QLS17" s="23"/>
      <c r="QLT17" s="23"/>
      <c r="QLU17" s="23"/>
      <c r="QLV17" s="23"/>
      <c r="QLW17" s="23"/>
      <c r="QLX17" s="23"/>
      <c r="QLY17" s="23"/>
      <c r="QLZ17" s="23"/>
      <c r="QMA17" s="23"/>
      <c r="QMB17" s="23"/>
      <c r="QMC17" s="23"/>
      <c r="QMD17" s="23"/>
      <c r="QME17" s="23"/>
      <c r="QMF17" s="23"/>
      <c r="QMG17" s="23"/>
      <c r="QMH17" s="23"/>
      <c r="QMI17" s="23"/>
      <c r="QMJ17" s="23"/>
      <c r="QMK17" s="23"/>
      <c r="QML17" s="23"/>
      <c r="QMM17" s="23"/>
      <c r="QMN17" s="23"/>
      <c r="QMO17" s="23"/>
      <c r="QMP17" s="23"/>
      <c r="QMQ17" s="23"/>
      <c r="QMR17" s="23"/>
      <c r="QMS17" s="23"/>
      <c r="QMT17" s="23"/>
      <c r="QMU17" s="23"/>
      <c r="QMV17" s="23"/>
      <c r="QMW17" s="23"/>
      <c r="QMX17" s="23"/>
      <c r="QMY17" s="23"/>
      <c r="QMZ17" s="23"/>
      <c r="QNA17" s="23"/>
      <c r="QNB17" s="23"/>
      <c r="QNC17" s="23"/>
      <c r="QND17" s="23"/>
      <c r="QNE17" s="23"/>
      <c r="QNF17" s="23"/>
      <c r="QNG17" s="23"/>
      <c r="QNH17" s="23"/>
      <c r="QNI17" s="23"/>
      <c r="QNJ17" s="23"/>
      <c r="QNK17" s="23"/>
      <c r="QNL17" s="23"/>
      <c r="QNM17" s="23"/>
      <c r="QNN17" s="23"/>
      <c r="QNO17" s="23"/>
      <c r="QNP17" s="23"/>
      <c r="QNQ17" s="23"/>
      <c r="QNR17" s="23"/>
      <c r="QNS17" s="23"/>
      <c r="QNT17" s="23"/>
      <c r="QNU17" s="23"/>
      <c r="QNV17" s="23"/>
      <c r="QNW17" s="23"/>
      <c r="QNX17" s="23"/>
      <c r="QNY17" s="23"/>
      <c r="QNZ17" s="23"/>
      <c r="QOA17" s="23"/>
      <c r="QOB17" s="23"/>
      <c r="QOC17" s="23"/>
      <c r="QOD17" s="23"/>
      <c r="QOE17" s="23"/>
      <c r="QOF17" s="23"/>
      <c r="QOG17" s="23"/>
      <c r="QOH17" s="23"/>
      <c r="QOI17" s="23"/>
      <c r="QOJ17" s="23"/>
      <c r="QOK17" s="23"/>
      <c r="QOL17" s="23"/>
      <c r="QOM17" s="23"/>
      <c r="QON17" s="23"/>
      <c r="QOO17" s="23"/>
      <c r="QOP17" s="23"/>
      <c r="QOQ17" s="23"/>
      <c r="QOR17" s="23"/>
      <c r="QOS17" s="23"/>
      <c r="QOT17" s="23"/>
      <c r="QOU17" s="23"/>
      <c r="QOV17" s="23"/>
      <c r="QOW17" s="23"/>
      <c r="QOX17" s="23"/>
      <c r="QOY17" s="23"/>
      <c r="QOZ17" s="23"/>
      <c r="QPA17" s="23"/>
      <c r="QPB17" s="23"/>
      <c r="QPC17" s="23"/>
      <c r="QPD17" s="23"/>
      <c r="QPE17" s="23"/>
      <c r="QPF17" s="23"/>
      <c r="QPG17" s="23"/>
      <c r="QPH17" s="23"/>
      <c r="QPI17" s="23"/>
      <c r="QPJ17" s="23"/>
      <c r="QPK17" s="23"/>
      <c r="QPL17" s="23"/>
      <c r="QPM17" s="23"/>
      <c r="QPN17" s="23"/>
      <c r="QPO17" s="23"/>
      <c r="QPP17" s="23"/>
      <c r="QPQ17" s="23"/>
      <c r="QPR17" s="23"/>
      <c r="QPS17" s="23"/>
      <c r="QPT17" s="23"/>
      <c r="QPU17" s="23"/>
      <c r="QPV17" s="23"/>
      <c r="QPW17" s="23"/>
      <c r="QPX17" s="23"/>
      <c r="QPY17" s="23"/>
      <c r="QPZ17" s="23"/>
      <c r="QQA17" s="23"/>
      <c r="QQB17" s="23"/>
      <c r="QQC17" s="23"/>
      <c r="QQD17" s="23"/>
      <c r="QQE17" s="23"/>
      <c r="QQF17" s="23"/>
      <c r="QQG17" s="23"/>
      <c r="QQH17" s="23"/>
      <c r="QQI17" s="23"/>
      <c r="QQJ17" s="23"/>
      <c r="QQK17" s="23"/>
      <c r="QQL17" s="23"/>
      <c r="QQM17" s="23"/>
      <c r="QQN17" s="23"/>
      <c r="QQO17" s="23"/>
      <c r="QQP17" s="23"/>
      <c r="QQQ17" s="23"/>
      <c r="QQR17" s="23"/>
      <c r="QQS17" s="23"/>
      <c r="QQT17" s="23"/>
      <c r="QQU17" s="23"/>
      <c r="QQV17" s="23"/>
      <c r="QQW17" s="23"/>
      <c r="QQX17" s="23"/>
      <c r="QQY17" s="23"/>
      <c r="QQZ17" s="23"/>
      <c r="QRA17" s="23"/>
      <c r="QRB17" s="23"/>
      <c r="QRC17" s="23"/>
      <c r="QRD17" s="23"/>
      <c r="QRE17" s="23"/>
      <c r="QRF17" s="23"/>
      <c r="QRG17" s="23"/>
      <c r="QRH17" s="23"/>
      <c r="QRI17" s="23"/>
      <c r="QRJ17" s="23"/>
      <c r="QRK17" s="23"/>
      <c r="QRL17" s="23"/>
      <c r="QRM17" s="23"/>
      <c r="QRN17" s="23"/>
      <c r="QRO17" s="23"/>
      <c r="QRP17" s="23"/>
      <c r="QRQ17" s="23"/>
      <c r="QRR17" s="23"/>
      <c r="QRS17" s="23"/>
      <c r="QRT17" s="23"/>
      <c r="QRU17" s="23"/>
      <c r="QRV17" s="23"/>
      <c r="QRW17" s="23"/>
      <c r="QRX17" s="23"/>
      <c r="QRY17" s="23"/>
      <c r="QRZ17" s="23"/>
      <c r="QSA17" s="23"/>
      <c r="QSB17" s="23"/>
      <c r="QSC17" s="23"/>
      <c r="QSD17" s="23"/>
      <c r="QSE17" s="23"/>
      <c r="QSF17" s="23"/>
      <c r="QSG17" s="23"/>
      <c r="QSH17" s="23"/>
      <c r="QSI17" s="23"/>
      <c r="QSJ17" s="23"/>
      <c r="QSK17" s="23"/>
      <c r="QSL17" s="23"/>
      <c r="QSM17" s="23"/>
      <c r="QSN17" s="23"/>
      <c r="QSO17" s="23"/>
      <c r="QSP17" s="23"/>
      <c r="QSQ17" s="23"/>
      <c r="QSR17" s="23"/>
      <c r="QSS17" s="23"/>
      <c r="QST17" s="23"/>
      <c r="QSU17" s="23"/>
      <c r="QSV17" s="23"/>
      <c r="QSW17" s="23"/>
      <c r="QSX17" s="23"/>
      <c r="QSY17" s="23"/>
      <c r="QSZ17" s="23"/>
      <c r="QTA17" s="23"/>
      <c r="QTB17" s="23"/>
      <c r="QTC17" s="23"/>
      <c r="QTD17" s="23"/>
      <c r="QTE17" s="23"/>
      <c r="QTF17" s="23"/>
      <c r="QTG17" s="23"/>
      <c r="QTH17" s="23"/>
      <c r="QTI17" s="23"/>
      <c r="QTJ17" s="23"/>
      <c r="QTK17" s="23"/>
      <c r="QTL17" s="23"/>
      <c r="QTM17" s="23"/>
      <c r="QTN17" s="23"/>
      <c r="QTO17" s="23"/>
      <c r="QTP17" s="23"/>
      <c r="QTQ17" s="23"/>
      <c r="QTR17" s="23"/>
      <c r="QTS17" s="23"/>
      <c r="QTT17" s="23"/>
      <c r="QTU17" s="23"/>
      <c r="QTV17" s="23"/>
      <c r="QTW17" s="23"/>
      <c r="QTX17" s="23"/>
      <c r="QTY17" s="23"/>
      <c r="QTZ17" s="23"/>
      <c r="QUA17" s="23"/>
      <c r="QUB17" s="23"/>
      <c r="QUC17" s="23"/>
      <c r="QUD17" s="23"/>
      <c r="QUE17" s="23"/>
      <c r="QUF17" s="23"/>
      <c r="QUG17" s="23"/>
      <c r="QUH17" s="23"/>
      <c r="QUI17" s="23"/>
      <c r="QUJ17" s="23"/>
      <c r="QUK17" s="23"/>
      <c r="QUL17" s="23"/>
      <c r="QUM17" s="23"/>
      <c r="QUN17" s="23"/>
      <c r="QUO17" s="23"/>
      <c r="QUP17" s="23"/>
      <c r="QUQ17" s="23"/>
      <c r="QUR17" s="23"/>
      <c r="QUS17" s="23"/>
      <c r="QUT17" s="23"/>
      <c r="QUU17" s="23"/>
      <c r="QUV17" s="23"/>
      <c r="QUW17" s="23"/>
      <c r="QUX17" s="23"/>
      <c r="QUY17" s="23"/>
      <c r="QUZ17" s="23"/>
      <c r="QVA17" s="23"/>
      <c r="QVB17" s="23"/>
      <c r="QVC17" s="23"/>
      <c r="QVD17" s="23"/>
      <c r="QVE17" s="23"/>
      <c r="QVF17" s="23"/>
      <c r="QVG17" s="23"/>
      <c r="QVH17" s="23"/>
      <c r="QVI17" s="23"/>
      <c r="QVJ17" s="23"/>
      <c r="QVK17" s="23"/>
      <c r="QVL17" s="23"/>
      <c r="QVM17" s="23"/>
      <c r="QVN17" s="23"/>
      <c r="QVO17" s="23"/>
      <c r="QVP17" s="23"/>
      <c r="QVQ17" s="23"/>
      <c r="QVR17" s="23"/>
      <c r="QVS17" s="23"/>
      <c r="QVT17" s="23"/>
      <c r="QVU17" s="23"/>
      <c r="QVV17" s="23"/>
      <c r="QVW17" s="23"/>
      <c r="QVX17" s="23"/>
      <c r="QVY17" s="23"/>
      <c r="QVZ17" s="23"/>
      <c r="QWA17" s="23"/>
      <c r="QWB17" s="23"/>
      <c r="QWC17" s="23"/>
      <c r="QWD17" s="23"/>
      <c r="QWE17" s="23"/>
      <c r="QWF17" s="23"/>
      <c r="QWG17" s="23"/>
      <c r="QWH17" s="23"/>
      <c r="QWI17" s="23"/>
      <c r="QWJ17" s="23"/>
      <c r="QWK17" s="23"/>
      <c r="QWL17" s="23"/>
      <c r="QWM17" s="23"/>
      <c r="QWN17" s="23"/>
      <c r="QWO17" s="23"/>
      <c r="QWP17" s="23"/>
      <c r="QWQ17" s="23"/>
      <c r="QWR17" s="23"/>
      <c r="QWS17" s="23"/>
      <c r="QWT17" s="23"/>
      <c r="QWU17" s="23"/>
      <c r="QWV17" s="23"/>
      <c r="QWW17" s="23"/>
      <c r="QWX17" s="23"/>
      <c r="QWY17" s="23"/>
      <c r="QWZ17" s="23"/>
      <c r="QXA17" s="23"/>
      <c r="QXB17" s="23"/>
      <c r="QXC17" s="23"/>
      <c r="QXD17" s="23"/>
      <c r="QXE17" s="23"/>
      <c r="QXF17" s="23"/>
      <c r="QXG17" s="23"/>
      <c r="QXH17" s="23"/>
      <c r="QXI17" s="23"/>
      <c r="QXJ17" s="23"/>
      <c r="QXK17" s="23"/>
      <c r="QXL17" s="23"/>
      <c r="QXM17" s="23"/>
      <c r="QXN17" s="23"/>
      <c r="QXO17" s="23"/>
      <c r="QXP17" s="23"/>
      <c r="QXQ17" s="23"/>
      <c r="QXR17" s="23"/>
      <c r="QXS17" s="23"/>
      <c r="QXT17" s="23"/>
      <c r="QXU17" s="23"/>
      <c r="QXV17" s="23"/>
      <c r="QXW17" s="23"/>
      <c r="QXX17" s="23"/>
      <c r="QXY17" s="23"/>
      <c r="QXZ17" s="23"/>
      <c r="QYA17" s="23"/>
      <c r="QYB17" s="23"/>
      <c r="QYC17" s="23"/>
      <c r="QYD17" s="23"/>
      <c r="QYE17" s="23"/>
      <c r="QYF17" s="23"/>
      <c r="QYG17" s="23"/>
      <c r="QYH17" s="23"/>
      <c r="QYI17" s="23"/>
      <c r="QYJ17" s="23"/>
      <c r="QYK17" s="23"/>
      <c r="QYL17" s="23"/>
      <c r="QYM17" s="23"/>
      <c r="QYN17" s="23"/>
      <c r="QYO17" s="23"/>
      <c r="QYP17" s="23"/>
      <c r="QYQ17" s="23"/>
      <c r="QYR17" s="23"/>
      <c r="QYS17" s="23"/>
      <c r="QYT17" s="23"/>
      <c r="QYU17" s="23"/>
      <c r="QYV17" s="23"/>
      <c r="QYW17" s="23"/>
      <c r="QYX17" s="23"/>
      <c r="QYY17" s="23"/>
      <c r="QYZ17" s="23"/>
      <c r="QZA17" s="23"/>
      <c r="QZB17" s="23"/>
      <c r="QZC17" s="23"/>
      <c r="QZD17" s="23"/>
      <c r="QZE17" s="23"/>
      <c r="QZF17" s="23"/>
      <c r="QZG17" s="23"/>
      <c r="QZH17" s="23"/>
      <c r="QZI17" s="23"/>
      <c r="QZJ17" s="23"/>
      <c r="QZK17" s="23"/>
      <c r="QZL17" s="23"/>
      <c r="QZM17" s="23"/>
      <c r="QZN17" s="23"/>
      <c r="QZO17" s="23"/>
      <c r="QZP17" s="23"/>
      <c r="QZQ17" s="23"/>
      <c r="QZR17" s="23"/>
      <c r="QZS17" s="23"/>
      <c r="QZT17" s="23"/>
      <c r="QZU17" s="23"/>
      <c r="QZV17" s="23"/>
      <c r="QZW17" s="23"/>
      <c r="QZX17" s="23"/>
      <c r="QZY17" s="23"/>
      <c r="QZZ17" s="23"/>
      <c r="RAA17" s="23"/>
      <c r="RAB17" s="23"/>
      <c r="RAC17" s="23"/>
      <c r="RAD17" s="23"/>
      <c r="RAE17" s="23"/>
      <c r="RAF17" s="23"/>
      <c r="RAG17" s="23"/>
      <c r="RAH17" s="23"/>
      <c r="RAI17" s="23"/>
      <c r="RAJ17" s="23"/>
      <c r="RAK17" s="23"/>
      <c r="RAL17" s="23"/>
      <c r="RAM17" s="23"/>
      <c r="RAN17" s="23"/>
      <c r="RAO17" s="23"/>
      <c r="RAP17" s="23"/>
      <c r="RAQ17" s="23"/>
      <c r="RAR17" s="23"/>
      <c r="RAS17" s="23"/>
      <c r="RAT17" s="23"/>
      <c r="RAU17" s="23"/>
      <c r="RAV17" s="23"/>
      <c r="RAW17" s="23"/>
      <c r="RAX17" s="23"/>
      <c r="RAY17" s="23"/>
      <c r="RAZ17" s="23"/>
      <c r="RBA17" s="23"/>
      <c r="RBB17" s="23"/>
      <c r="RBC17" s="23"/>
      <c r="RBD17" s="23"/>
      <c r="RBE17" s="23"/>
      <c r="RBF17" s="23"/>
      <c r="RBG17" s="23"/>
      <c r="RBH17" s="23"/>
      <c r="RBI17" s="23"/>
      <c r="RBJ17" s="23"/>
      <c r="RBK17" s="23"/>
      <c r="RBL17" s="23"/>
      <c r="RBM17" s="23"/>
      <c r="RBN17" s="23"/>
      <c r="RBO17" s="23"/>
      <c r="RBP17" s="23"/>
      <c r="RBQ17" s="23"/>
      <c r="RBR17" s="23"/>
      <c r="RBS17" s="23"/>
      <c r="RBT17" s="23"/>
      <c r="RBU17" s="23"/>
      <c r="RBV17" s="23"/>
      <c r="RBW17" s="23"/>
      <c r="RBX17" s="23"/>
      <c r="RBY17" s="23"/>
      <c r="RBZ17" s="23"/>
      <c r="RCA17" s="23"/>
      <c r="RCB17" s="23"/>
      <c r="RCC17" s="23"/>
      <c r="RCD17" s="23"/>
      <c r="RCE17" s="23"/>
      <c r="RCF17" s="23"/>
      <c r="RCG17" s="23"/>
      <c r="RCH17" s="23"/>
      <c r="RCI17" s="23"/>
      <c r="RCJ17" s="23"/>
      <c r="RCK17" s="23"/>
      <c r="RCL17" s="23"/>
      <c r="RCM17" s="23"/>
      <c r="RCN17" s="23"/>
      <c r="RCO17" s="23"/>
      <c r="RCP17" s="23"/>
      <c r="RCQ17" s="23"/>
      <c r="RCR17" s="23"/>
      <c r="RCS17" s="23"/>
      <c r="RCT17" s="23"/>
      <c r="RCU17" s="23"/>
      <c r="RCV17" s="23"/>
      <c r="RCW17" s="23"/>
      <c r="RCX17" s="23"/>
      <c r="RCY17" s="23"/>
      <c r="RCZ17" s="23"/>
      <c r="RDA17" s="23"/>
      <c r="RDB17" s="23"/>
      <c r="RDC17" s="23"/>
      <c r="RDD17" s="23"/>
      <c r="RDE17" s="23"/>
      <c r="RDF17" s="23"/>
      <c r="RDG17" s="23"/>
      <c r="RDH17" s="23"/>
      <c r="RDI17" s="23"/>
      <c r="RDJ17" s="23"/>
      <c r="RDK17" s="23"/>
      <c r="RDL17" s="23"/>
      <c r="RDM17" s="23"/>
      <c r="RDN17" s="23"/>
      <c r="RDO17" s="23"/>
      <c r="RDP17" s="23"/>
      <c r="RDQ17" s="23"/>
      <c r="RDR17" s="23"/>
      <c r="RDS17" s="23"/>
      <c r="RDT17" s="23"/>
      <c r="RDU17" s="23"/>
      <c r="RDV17" s="23"/>
      <c r="RDW17" s="23"/>
      <c r="RDX17" s="23"/>
      <c r="RDY17" s="23"/>
      <c r="RDZ17" s="23"/>
      <c r="REA17" s="23"/>
      <c r="REB17" s="23"/>
      <c r="REC17" s="23"/>
      <c r="RED17" s="23"/>
      <c r="REE17" s="23"/>
      <c r="REF17" s="23"/>
      <c r="REG17" s="23"/>
      <c r="REH17" s="23"/>
      <c r="REI17" s="23"/>
      <c r="REJ17" s="23"/>
      <c r="REK17" s="23"/>
      <c r="REL17" s="23"/>
      <c r="REM17" s="23"/>
      <c r="REN17" s="23"/>
      <c r="REO17" s="23"/>
      <c r="REP17" s="23"/>
      <c r="REQ17" s="23"/>
      <c r="RER17" s="23"/>
      <c r="RES17" s="23"/>
      <c r="RET17" s="23"/>
      <c r="REU17" s="23"/>
      <c r="REV17" s="23"/>
      <c r="REW17" s="23"/>
      <c r="REX17" s="23"/>
      <c r="REY17" s="23"/>
      <c r="REZ17" s="23"/>
      <c r="RFA17" s="23"/>
      <c r="RFB17" s="23"/>
      <c r="RFC17" s="23"/>
      <c r="RFD17" s="23"/>
      <c r="RFE17" s="23"/>
      <c r="RFF17" s="23"/>
      <c r="RFG17" s="23"/>
      <c r="RFH17" s="23"/>
      <c r="RFI17" s="23"/>
      <c r="RFJ17" s="23"/>
      <c r="RFK17" s="23"/>
      <c r="RFL17" s="23"/>
      <c r="RFM17" s="23"/>
      <c r="RFN17" s="23"/>
      <c r="RFO17" s="23"/>
      <c r="RFP17" s="23"/>
      <c r="RFQ17" s="23"/>
      <c r="RFR17" s="23"/>
      <c r="RFS17" s="23"/>
      <c r="RFT17" s="23"/>
      <c r="RFU17" s="23"/>
      <c r="RFV17" s="23"/>
      <c r="RFW17" s="23"/>
      <c r="RFX17" s="23"/>
      <c r="RFY17" s="23"/>
      <c r="RFZ17" s="23"/>
      <c r="RGA17" s="23"/>
      <c r="RGB17" s="23"/>
      <c r="RGC17" s="23"/>
      <c r="RGD17" s="23"/>
      <c r="RGE17" s="23"/>
      <c r="RGF17" s="23"/>
      <c r="RGG17" s="23"/>
      <c r="RGH17" s="23"/>
      <c r="RGI17" s="23"/>
      <c r="RGJ17" s="23"/>
      <c r="RGK17" s="23"/>
      <c r="RGL17" s="23"/>
      <c r="RGM17" s="23"/>
      <c r="RGN17" s="23"/>
      <c r="RGO17" s="23"/>
      <c r="RGP17" s="23"/>
      <c r="RGQ17" s="23"/>
      <c r="RGR17" s="23"/>
      <c r="RGS17" s="23"/>
      <c r="RGT17" s="23"/>
      <c r="RGU17" s="23"/>
      <c r="RGV17" s="23"/>
      <c r="RGW17" s="23"/>
      <c r="RGX17" s="23"/>
      <c r="RGY17" s="23"/>
      <c r="RGZ17" s="23"/>
      <c r="RHA17" s="23"/>
      <c r="RHB17" s="23"/>
      <c r="RHC17" s="23"/>
      <c r="RHD17" s="23"/>
      <c r="RHE17" s="23"/>
      <c r="RHF17" s="23"/>
      <c r="RHG17" s="23"/>
      <c r="RHH17" s="23"/>
      <c r="RHI17" s="23"/>
      <c r="RHJ17" s="23"/>
      <c r="RHK17" s="23"/>
      <c r="RHL17" s="23"/>
      <c r="RHM17" s="23"/>
      <c r="RHN17" s="23"/>
      <c r="RHO17" s="23"/>
      <c r="RHP17" s="23"/>
      <c r="RHQ17" s="23"/>
      <c r="RHR17" s="23"/>
      <c r="RHS17" s="23"/>
      <c r="RHT17" s="23"/>
      <c r="RHU17" s="23"/>
      <c r="RHV17" s="23"/>
      <c r="RHW17" s="23"/>
      <c r="RHX17" s="23"/>
      <c r="RHY17" s="23"/>
      <c r="RHZ17" s="23"/>
      <c r="RIA17" s="23"/>
      <c r="RIB17" s="23"/>
      <c r="RIC17" s="23"/>
      <c r="RID17" s="23"/>
      <c r="RIE17" s="23"/>
      <c r="RIF17" s="23"/>
      <c r="RIG17" s="23"/>
      <c r="RIH17" s="23"/>
      <c r="RII17" s="23"/>
      <c r="RIJ17" s="23"/>
      <c r="RIK17" s="23"/>
      <c r="RIL17" s="23"/>
      <c r="RIM17" s="23"/>
      <c r="RIN17" s="23"/>
      <c r="RIO17" s="23"/>
      <c r="RIP17" s="23"/>
      <c r="RIQ17" s="23"/>
      <c r="RIR17" s="23"/>
      <c r="RIS17" s="23"/>
      <c r="RIT17" s="23"/>
      <c r="RIU17" s="23"/>
      <c r="RIV17" s="23"/>
      <c r="RIW17" s="23"/>
      <c r="RIX17" s="23"/>
      <c r="RIY17" s="23"/>
      <c r="RIZ17" s="23"/>
      <c r="RJA17" s="23"/>
      <c r="RJB17" s="23"/>
      <c r="RJC17" s="23"/>
      <c r="RJD17" s="23"/>
      <c r="RJE17" s="23"/>
      <c r="RJF17" s="23"/>
      <c r="RJG17" s="23"/>
      <c r="RJH17" s="23"/>
      <c r="RJI17" s="23"/>
      <c r="RJJ17" s="23"/>
      <c r="RJK17" s="23"/>
      <c r="RJL17" s="23"/>
      <c r="RJM17" s="23"/>
      <c r="RJN17" s="23"/>
      <c r="RJO17" s="23"/>
      <c r="RJP17" s="23"/>
      <c r="RJQ17" s="23"/>
      <c r="RJR17" s="23"/>
      <c r="RJS17" s="23"/>
      <c r="RJT17" s="23"/>
      <c r="RJU17" s="23"/>
      <c r="RJV17" s="23"/>
      <c r="RJW17" s="23"/>
      <c r="RJX17" s="23"/>
      <c r="RJY17" s="23"/>
      <c r="RJZ17" s="23"/>
      <c r="RKA17" s="23"/>
      <c r="RKB17" s="23"/>
      <c r="RKC17" s="23"/>
      <c r="RKD17" s="23"/>
      <c r="RKE17" s="23"/>
      <c r="RKF17" s="23"/>
      <c r="RKG17" s="23"/>
      <c r="RKH17" s="23"/>
      <c r="RKI17" s="23"/>
      <c r="RKJ17" s="23"/>
      <c r="RKK17" s="23"/>
      <c r="RKL17" s="23"/>
      <c r="RKM17" s="23"/>
      <c r="RKN17" s="23"/>
      <c r="RKO17" s="23"/>
      <c r="RKP17" s="23"/>
      <c r="RKQ17" s="23"/>
      <c r="RKR17" s="23"/>
      <c r="RKS17" s="23"/>
      <c r="RKT17" s="23"/>
      <c r="RKU17" s="23"/>
      <c r="RKV17" s="23"/>
      <c r="RKW17" s="23"/>
      <c r="RKX17" s="23"/>
      <c r="RKY17" s="23"/>
      <c r="RKZ17" s="23"/>
      <c r="RLA17" s="23"/>
      <c r="RLB17" s="23"/>
      <c r="RLC17" s="23"/>
      <c r="RLD17" s="23"/>
      <c r="RLE17" s="23"/>
      <c r="RLF17" s="23"/>
      <c r="RLG17" s="23"/>
      <c r="RLH17" s="23"/>
      <c r="RLI17" s="23"/>
      <c r="RLJ17" s="23"/>
      <c r="RLK17" s="23"/>
      <c r="RLL17" s="23"/>
      <c r="RLM17" s="23"/>
      <c r="RLN17" s="23"/>
      <c r="RLO17" s="23"/>
      <c r="RLP17" s="23"/>
      <c r="RLQ17" s="23"/>
      <c r="RLR17" s="23"/>
      <c r="RLS17" s="23"/>
      <c r="RLT17" s="23"/>
      <c r="RLU17" s="23"/>
      <c r="RLV17" s="23"/>
      <c r="RLW17" s="23"/>
      <c r="RLX17" s="23"/>
      <c r="RLY17" s="23"/>
      <c r="RLZ17" s="23"/>
      <c r="RMA17" s="23"/>
      <c r="RMB17" s="23"/>
      <c r="RMC17" s="23"/>
      <c r="RMD17" s="23"/>
      <c r="RME17" s="23"/>
      <c r="RMF17" s="23"/>
      <c r="RMG17" s="23"/>
      <c r="RMH17" s="23"/>
      <c r="RMI17" s="23"/>
      <c r="RMJ17" s="23"/>
      <c r="RMK17" s="23"/>
      <c r="RML17" s="23"/>
      <c r="RMM17" s="23"/>
      <c r="RMN17" s="23"/>
      <c r="RMO17" s="23"/>
      <c r="RMP17" s="23"/>
      <c r="RMQ17" s="23"/>
      <c r="RMR17" s="23"/>
      <c r="RMS17" s="23"/>
      <c r="RMT17" s="23"/>
      <c r="RMU17" s="23"/>
      <c r="RMV17" s="23"/>
      <c r="RMW17" s="23"/>
      <c r="RMX17" s="23"/>
      <c r="RMY17" s="23"/>
      <c r="RMZ17" s="23"/>
      <c r="RNA17" s="23"/>
      <c r="RNB17" s="23"/>
      <c r="RNC17" s="23"/>
      <c r="RND17" s="23"/>
      <c r="RNE17" s="23"/>
      <c r="RNF17" s="23"/>
      <c r="RNG17" s="23"/>
      <c r="RNH17" s="23"/>
      <c r="RNI17" s="23"/>
      <c r="RNJ17" s="23"/>
      <c r="RNK17" s="23"/>
      <c r="RNL17" s="23"/>
      <c r="RNM17" s="23"/>
      <c r="RNN17" s="23"/>
      <c r="RNO17" s="23"/>
      <c r="RNP17" s="23"/>
      <c r="RNQ17" s="23"/>
      <c r="RNR17" s="23"/>
      <c r="RNS17" s="23"/>
      <c r="RNT17" s="23"/>
      <c r="RNU17" s="23"/>
      <c r="RNV17" s="23"/>
      <c r="RNW17" s="23"/>
      <c r="RNX17" s="23"/>
      <c r="RNY17" s="23"/>
      <c r="RNZ17" s="23"/>
      <c r="ROA17" s="23"/>
      <c r="ROB17" s="23"/>
      <c r="ROC17" s="23"/>
      <c r="ROD17" s="23"/>
      <c r="ROE17" s="23"/>
      <c r="ROF17" s="23"/>
      <c r="ROG17" s="23"/>
      <c r="ROH17" s="23"/>
      <c r="ROI17" s="23"/>
      <c r="ROJ17" s="23"/>
      <c r="ROK17" s="23"/>
      <c r="ROL17" s="23"/>
      <c r="ROM17" s="23"/>
      <c r="RON17" s="23"/>
      <c r="ROO17" s="23"/>
      <c r="ROP17" s="23"/>
      <c r="ROQ17" s="23"/>
      <c r="ROR17" s="23"/>
      <c r="ROS17" s="23"/>
      <c r="ROT17" s="23"/>
      <c r="ROU17" s="23"/>
      <c r="ROV17" s="23"/>
      <c r="ROW17" s="23"/>
      <c r="ROX17" s="23"/>
      <c r="ROY17" s="23"/>
      <c r="ROZ17" s="23"/>
      <c r="RPA17" s="23"/>
      <c r="RPB17" s="23"/>
      <c r="RPC17" s="23"/>
      <c r="RPD17" s="23"/>
      <c r="RPE17" s="23"/>
      <c r="RPF17" s="23"/>
      <c r="RPG17" s="23"/>
      <c r="RPH17" s="23"/>
      <c r="RPI17" s="23"/>
      <c r="RPJ17" s="23"/>
      <c r="RPK17" s="23"/>
      <c r="RPL17" s="23"/>
      <c r="RPM17" s="23"/>
      <c r="RPN17" s="23"/>
      <c r="RPO17" s="23"/>
      <c r="RPP17" s="23"/>
      <c r="RPQ17" s="23"/>
      <c r="RPR17" s="23"/>
      <c r="RPS17" s="23"/>
      <c r="RPT17" s="23"/>
      <c r="RPU17" s="23"/>
      <c r="RPV17" s="23"/>
      <c r="RPW17" s="23"/>
      <c r="RPX17" s="23"/>
      <c r="RPY17" s="23"/>
      <c r="RPZ17" s="23"/>
      <c r="RQA17" s="23"/>
      <c r="RQB17" s="23"/>
      <c r="RQC17" s="23"/>
      <c r="RQD17" s="23"/>
      <c r="RQE17" s="23"/>
      <c r="RQF17" s="23"/>
      <c r="RQG17" s="23"/>
      <c r="RQH17" s="23"/>
      <c r="RQI17" s="23"/>
      <c r="RQJ17" s="23"/>
      <c r="RQK17" s="23"/>
      <c r="RQL17" s="23"/>
      <c r="RQM17" s="23"/>
      <c r="RQN17" s="23"/>
      <c r="RQO17" s="23"/>
      <c r="RQP17" s="23"/>
      <c r="RQQ17" s="23"/>
      <c r="RQR17" s="23"/>
      <c r="RQS17" s="23"/>
      <c r="RQT17" s="23"/>
      <c r="RQU17" s="23"/>
      <c r="RQV17" s="23"/>
      <c r="RQW17" s="23"/>
      <c r="RQX17" s="23"/>
      <c r="RQY17" s="23"/>
      <c r="RQZ17" s="23"/>
      <c r="RRA17" s="23"/>
      <c r="RRB17" s="23"/>
      <c r="RRC17" s="23"/>
      <c r="RRD17" s="23"/>
      <c r="RRE17" s="23"/>
      <c r="RRF17" s="23"/>
      <c r="RRG17" s="23"/>
      <c r="RRH17" s="23"/>
      <c r="RRI17" s="23"/>
      <c r="RRJ17" s="23"/>
      <c r="RRK17" s="23"/>
      <c r="RRL17" s="23"/>
      <c r="RRM17" s="23"/>
      <c r="RRN17" s="23"/>
      <c r="RRO17" s="23"/>
      <c r="RRP17" s="23"/>
      <c r="RRQ17" s="23"/>
      <c r="RRR17" s="23"/>
      <c r="RRS17" s="23"/>
      <c r="RRT17" s="23"/>
      <c r="RRU17" s="23"/>
      <c r="RRV17" s="23"/>
      <c r="RRW17" s="23"/>
      <c r="RRX17" s="23"/>
      <c r="RRY17" s="23"/>
      <c r="RRZ17" s="23"/>
      <c r="RSA17" s="23"/>
      <c r="RSB17" s="23"/>
      <c r="RSC17" s="23"/>
      <c r="RSD17" s="23"/>
      <c r="RSE17" s="23"/>
      <c r="RSF17" s="23"/>
      <c r="RSG17" s="23"/>
      <c r="RSH17" s="23"/>
      <c r="RSI17" s="23"/>
      <c r="RSJ17" s="23"/>
      <c r="RSK17" s="23"/>
      <c r="RSL17" s="23"/>
      <c r="RSM17" s="23"/>
      <c r="RSN17" s="23"/>
      <c r="RSO17" s="23"/>
      <c r="RSP17" s="23"/>
      <c r="RSQ17" s="23"/>
      <c r="RSR17" s="23"/>
      <c r="RSS17" s="23"/>
      <c r="RST17" s="23"/>
      <c r="RSU17" s="23"/>
      <c r="RSV17" s="23"/>
      <c r="RSW17" s="23"/>
      <c r="RSX17" s="23"/>
      <c r="RSY17" s="23"/>
      <c r="RSZ17" s="23"/>
      <c r="RTA17" s="23"/>
      <c r="RTB17" s="23"/>
      <c r="RTC17" s="23"/>
      <c r="RTD17" s="23"/>
      <c r="RTE17" s="23"/>
      <c r="RTF17" s="23"/>
      <c r="RTG17" s="23"/>
      <c r="RTH17" s="23"/>
      <c r="RTI17" s="23"/>
      <c r="RTJ17" s="23"/>
      <c r="RTK17" s="23"/>
      <c r="RTL17" s="23"/>
      <c r="RTM17" s="23"/>
      <c r="RTN17" s="23"/>
      <c r="RTO17" s="23"/>
      <c r="RTP17" s="23"/>
      <c r="RTQ17" s="23"/>
      <c r="RTR17" s="23"/>
      <c r="RTS17" s="23"/>
      <c r="RTT17" s="23"/>
      <c r="RTU17" s="23"/>
      <c r="RTV17" s="23"/>
      <c r="RTW17" s="23"/>
      <c r="RTX17" s="23"/>
      <c r="RTY17" s="23"/>
      <c r="RTZ17" s="23"/>
      <c r="RUA17" s="23"/>
      <c r="RUB17" s="23"/>
      <c r="RUC17" s="23"/>
      <c r="RUD17" s="23"/>
      <c r="RUE17" s="23"/>
      <c r="RUF17" s="23"/>
      <c r="RUG17" s="23"/>
      <c r="RUH17" s="23"/>
      <c r="RUI17" s="23"/>
      <c r="RUJ17" s="23"/>
      <c r="RUK17" s="23"/>
      <c r="RUL17" s="23"/>
      <c r="RUM17" s="23"/>
      <c r="RUN17" s="23"/>
      <c r="RUO17" s="23"/>
      <c r="RUP17" s="23"/>
      <c r="RUQ17" s="23"/>
      <c r="RUR17" s="23"/>
      <c r="RUS17" s="23"/>
      <c r="RUT17" s="23"/>
      <c r="RUU17" s="23"/>
      <c r="RUV17" s="23"/>
      <c r="RUW17" s="23"/>
      <c r="RUX17" s="23"/>
      <c r="RUY17" s="23"/>
      <c r="RUZ17" s="23"/>
      <c r="RVA17" s="23"/>
      <c r="RVB17" s="23"/>
      <c r="RVC17" s="23"/>
      <c r="RVD17" s="23"/>
      <c r="RVE17" s="23"/>
      <c r="RVF17" s="23"/>
      <c r="RVG17" s="23"/>
      <c r="RVH17" s="23"/>
      <c r="RVI17" s="23"/>
      <c r="RVJ17" s="23"/>
      <c r="RVK17" s="23"/>
      <c r="RVL17" s="23"/>
      <c r="RVM17" s="23"/>
      <c r="RVN17" s="23"/>
      <c r="RVO17" s="23"/>
      <c r="RVP17" s="23"/>
      <c r="RVQ17" s="23"/>
      <c r="RVR17" s="23"/>
      <c r="RVS17" s="23"/>
      <c r="RVT17" s="23"/>
      <c r="RVU17" s="23"/>
      <c r="RVV17" s="23"/>
      <c r="RVW17" s="23"/>
      <c r="RVX17" s="23"/>
      <c r="RVY17" s="23"/>
      <c r="RVZ17" s="23"/>
      <c r="RWA17" s="23"/>
      <c r="RWB17" s="23"/>
      <c r="RWC17" s="23"/>
      <c r="RWD17" s="23"/>
      <c r="RWE17" s="23"/>
      <c r="RWF17" s="23"/>
      <c r="RWG17" s="23"/>
      <c r="RWH17" s="23"/>
      <c r="RWI17" s="23"/>
      <c r="RWJ17" s="23"/>
      <c r="RWK17" s="23"/>
      <c r="RWL17" s="23"/>
      <c r="RWM17" s="23"/>
      <c r="RWN17" s="23"/>
      <c r="RWO17" s="23"/>
      <c r="RWP17" s="23"/>
      <c r="RWQ17" s="23"/>
      <c r="RWR17" s="23"/>
      <c r="RWS17" s="23"/>
      <c r="RWT17" s="23"/>
      <c r="RWU17" s="23"/>
      <c r="RWV17" s="23"/>
      <c r="RWW17" s="23"/>
      <c r="RWX17" s="23"/>
      <c r="RWY17" s="23"/>
      <c r="RWZ17" s="23"/>
      <c r="RXA17" s="23"/>
      <c r="RXB17" s="23"/>
      <c r="RXC17" s="23"/>
      <c r="RXD17" s="23"/>
      <c r="RXE17" s="23"/>
      <c r="RXF17" s="23"/>
      <c r="RXG17" s="23"/>
      <c r="RXH17" s="23"/>
      <c r="RXI17" s="23"/>
      <c r="RXJ17" s="23"/>
      <c r="RXK17" s="23"/>
      <c r="RXL17" s="23"/>
      <c r="RXM17" s="23"/>
      <c r="RXN17" s="23"/>
      <c r="RXO17" s="23"/>
      <c r="RXP17" s="23"/>
      <c r="RXQ17" s="23"/>
      <c r="RXR17" s="23"/>
      <c r="RXS17" s="23"/>
      <c r="RXT17" s="23"/>
      <c r="RXU17" s="23"/>
      <c r="RXV17" s="23"/>
      <c r="RXW17" s="23"/>
      <c r="RXX17" s="23"/>
      <c r="RXY17" s="23"/>
      <c r="RXZ17" s="23"/>
      <c r="RYA17" s="23"/>
      <c r="RYB17" s="23"/>
      <c r="RYC17" s="23"/>
      <c r="RYD17" s="23"/>
      <c r="RYE17" s="23"/>
      <c r="RYF17" s="23"/>
      <c r="RYG17" s="23"/>
      <c r="RYH17" s="23"/>
      <c r="RYI17" s="23"/>
      <c r="RYJ17" s="23"/>
      <c r="RYK17" s="23"/>
      <c r="RYL17" s="23"/>
      <c r="RYM17" s="23"/>
      <c r="RYN17" s="23"/>
      <c r="RYO17" s="23"/>
      <c r="RYP17" s="23"/>
      <c r="RYQ17" s="23"/>
      <c r="RYR17" s="23"/>
      <c r="RYS17" s="23"/>
      <c r="RYT17" s="23"/>
      <c r="RYU17" s="23"/>
      <c r="RYV17" s="23"/>
      <c r="RYW17" s="23"/>
      <c r="RYX17" s="23"/>
      <c r="RYY17" s="23"/>
      <c r="RYZ17" s="23"/>
      <c r="RZA17" s="23"/>
      <c r="RZB17" s="23"/>
      <c r="RZC17" s="23"/>
      <c r="RZD17" s="23"/>
      <c r="RZE17" s="23"/>
      <c r="RZF17" s="23"/>
      <c r="RZG17" s="23"/>
      <c r="RZH17" s="23"/>
      <c r="RZI17" s="23"/>
      <c r="RZJ17" s="23"/>
      <c r="RZK17" s="23"/>
      <c r="RZL17" s="23"/>
      <c r="RZM17" s="23"/>
      <c r="RZN17" s="23"/>
      <c r="RZO17" s="23"/>
      <c r="RZP17" s="23"/>
      <c r="RZQ17" s="23"/>
      <c r="RZR17" s="23"/>
      <c r="RZS17" s="23"/>
      <c r="RZT17" s="23"/>
      <c r="RZU17" s="23"/>
      <c r="RZV17" s="23"/>
      <c r="RZW17" s="23"/>
      <c r="RZX17" s="23"/>
      <c r="RZY17" s="23"/>
      <c r="RZZ17" s="23"/>
      <c r="SAA17" s="23"/>
      <c r="SAB17" s="23"/>
      <c r="SAC17" s="23"/>
      <c r="SAD17" s="23"/>
      <c r="SAE17" s="23"/>
      <c r="SAF17" s="23"/>
      <c r="SAG17" s="23"/>
      <c r="SAH17" s="23"/>
      <c r="SAI17" s="23"/>
      <c r="SAJ17" s="23"/>
      <c r="SAK17" s="23"/>
      <c r="SAL17" s="23"/>
      <c r="SAM17" s="23"/>
      <c r="SAN17" s="23"/>
      <c r="SAO17" s="23"/>
      <c r="SAP17" s="23"/>
      <c r="SAQ17" s="23"/>
      <c r="SAR17" s="23"/>
      <c r="SAS17" s="23"/>
      <c r="SAT17" s="23"/>
      <c r="SAU17" s="23"/>
      <c r="SAV17" s="23"/>
      <c r="SAW17" s="23"/>
      <c r="SAX17" s="23"/>
      <c r="SAY17" s="23"/>
      <c r="SAZ17" s="23"/>
      <c r="SBA17" s="23"/>
      <c r="SBB17" s="23"/>
      <c r="SBC17" s="23"/>
      <c r="SBD17" s="23"/>
      <c r="SBE17" s="23"/>
      <c r="SBF17" s="23"/>
      <c r="SBG17" s="23"/>
      <c r="SBH17" s="23"/>
      <c r="SBI17" s="23"/>
      <c r="SBJ17" s="23"/>
      <c r="SBK17" s="23"/>
      <c r="SBL17" s="23"/>
      <c r="SBM17" s="23"/>
      <c r="SBN17" s="23"/>
      <c r="SBO17" s="23"/>
      <c r="SBP17" s="23"/>
      <c r="SBQ17" s="23"/>
      <c r="SBR17" s="23"/>
      <c r="SBS17" s="23"/>
      <c r="SBT17" s="23"/>
      <c r="SBU17" s="23"/>
      <c r="SBV17" s="23"/>
      <c r="SBW17" s="23"/>
      <c r="SBX17" s="23"/>
      <c r="SBY17" s="23"/>
      <c r="SBZ17" s="23"/>
      <c r="SCA17" s="23"/>
      <c r="SCB17" s="23"/>
      <c r="SCC17" s="23"/>
      <c r="SCD17" s="23"/>
      <c r="SCE17" s="23"/>
      <c r="SCF17" s="23"/>
      <c r="SCG17" s="23"/>
      <c r="SCH17" s="23"/>
      <c r="SCI17" s="23"/>
      <c r="SCJ17" s="23"/>
      <c r="SCK17" s="23"/>
      <c r="SCL17" s="23"/>
      <c r="SCM17" s="23"/>
      <c r="SCN17" s="23"/>
      <c r="SCO17" s="23"/>
      <c r="SCP17" s="23"/>
      <c r="SCQ17" s="23"/>
      <c r="SCR17" s="23"/>
      <c r="SCS17" s="23"/>
      <c r="SCT17" s="23"/>
      <c r="SCU17" s="23"/>
      <c r="SCV17" s="23"/>
      <c r="SCW17" s="23"/>
      <c r="SCX17" s="23"/>
      <c r="SCY17" s="23"/>
      <c r="SCZ17" s="23"/>
      <c r="SDA17" s="23"/>
      <c r="SDB17" s="23"/>
      <c r="SDC17" s="23"/>
      <c r="SDD17" s="23"/>
      <c r="SDE17" s="23"/>
      <c r="SDF17" s="23"/>
      <c r="SDG17" s="23"/>
      <c r="SDH17" s="23"/>
      <c r="SDI17" s="23"/>
      <c r="SDJ17" s="23"/>
      <c r="SDK17" s="23"/>
      <c r="SDL17" s="23"/>
      <c r="SDM17" s="23"/>
      <c r="SDN17" s="23"/>
      <c r="SDO17" s="23"/>
      <c r="SDP17" s="23"/>
      <c r="SDQ17" s="23"/>
      <c r="SDR17" s="23"/>
      <c r="SDS17" s="23"/>
      <c r="SDT17" s="23"/>
      <c r="SDU17" s="23"/>
      <c r="SDV17" s="23"/>
      <c r="SDW17" s="23"/>
      <c r="SDX17" s="23"/>
      <c r="SDY17" s="23"/>
      <c r="SDZ17" s="23"/>
      <c r="SEA17" s="23"/>
      <c r="SEB17" s="23"/>
      <c r="SEC17" s="23"/>
      <c r="SED17" s="23"/>
      <c r="SEE17" s="23"/>
      <c r="SEF17" s="23"/>
      <c r="SEG17" s="23"/>
      <c r="SEH17" s="23"/>
      <c r="SEI17" s="23"/>
      <c r="SEJ17" s="23"/>
      <c r="SEK17" s="23"/>
      <c r="SEL17" s="23"/>
      <c r="SEM17" s="23"/>
      <c r="SEN17" s="23"/>
      <c r="SEO17" s="23"/>
      <c r="SEP17" s="23"/>
      <c r="SEQ17" s="23"/>
      <c r="SER17" s="23"/>
      <c r="SES17" s="23"/>
      <c r="SET17" s="23"/>
      <c r="SEU17" s="23"/>
      <c r="SEV17" s="23"/>
      <c r="SEW17" s="23"/>
      <c r="SEX17" s="23"/>
      <c r="SEY17" s="23"/>
      <c r="SEZ17" s="23"/>
      <c r="SFA17" s="23"/>
      <c r="SFB17" s="23"/>
      <c r="SFC17" s="23"/>
      <c r="SFD17" s="23"/>
      <c r="SFE17" s="23"/>
      <c r="SFF17" s="23"/>
      <c r="SFG17" s="23"/>
      <c r="SFH17" s="23"/>
      <c r="SFI17" s="23"/>
      <c r="SFJ17" s="23"/>
      <c r="SFK17" s="23"/>
      <c r="SFL17" s="23"/>
      <c r="SFM17" s="23"/>
      <c r="SFN17" s="23"/>
      <c r="SFO17" s="23"/>
      <c r="SFP17" s="23"/>
      <c r="SFQ17" s="23"/>
      <c r="SFR17" s="23"/>
      <c r="SFS17" s="23"/>
      <c r="SFT17" s="23"/>
      <c r="SFU17" s="23"/>
      <c r="SFV17" s="23"/>
      <c r="SFW17" s="23"/>
      <c r="SFX17" s="23"/>
      <c r="SFY17" s="23"/>
      <c r="SFZ17" s="23"/>
      <c r="SGA17" s="23"/>
      <c r="SGB17" s="23"/>
      <c r="SGC17" s="23"/>
      <c r="SGD17" s="23"/>
      <c r="SGE17" s="23"/>
      <c r="SGF17" s="23"/>
      <c r="SGG17" s="23"/>
      <c r="SGH17" s="23"/>
      <c r="SGI17" s="23"/>
      <c r="SGJ17" s="23"/>
      <c r="SGK17" s="23"/>
      <c r="SGL17" s="23"/>
      <c r="SGM17" s="23"/>
      <c r="SGN17" s="23"/>
      <c r="SGO17" s="23"/>
      <c r="SGP17" s="23"/>
      <c r="SGQ17" s="23"/>
      <c r="SGR17" s="23"/>
      <c r="SGS17" s="23"/>
      <c r="SGT17" s="23"/>
      <c r="SGU17" s="23"/>
      <c r="SGV17" s="23"/>
      <c r="SGW17" s="23"/>
      <c r="SGX17" s="23"/>
      <c r="SGY17" s="23"/>
      <c r="SGZ17" s="23"/>
      <c r="SHA17" s="23"/>
      <c r="SHB17" s="23"/>
      <c r="SHC17" s="23"/>
      <c r="SHD17" s="23"/>
      <c r="SHE17" s="23"/>
      <c r="SHF17" s="23"/>
      <c r="SHG17" s="23"/>
      <c r="SHH17" s="23"/>
      <c r="SHI17" s="23"/>
      <c r="SHJ17" s="23"/>
      <c r="SHK17" s="23"/>
      <c r="SHL17" s="23"/>
      <c r="SHM17" s="23"/>
      <c r="SHN17" s="23"/>
      <c r="SHO17" s="23"/>
      <c r="SHP17" s="23"/>
      <c r="SHQ17" s="23"/>
      <c r="SHR17" s="23"/>
      <c r="SHS17" s="23"/>
      <c r="SHT17" s="23"/>
      <c r="SHU17" s="23"/>
      <c r="SHV17" s="23"/>
      <c r="SHW17" s="23"/>
      <c r="SHX17" s="23"/>
      <c r="SHY17" s="23"/>
      <c r="SHZ17" s="23"/>
      <c r="SIA17" s="23"/>
      <c r="SIB17" s="23"/>
      <c r="SIC17" s="23"/>
      <c r="SID17" s="23"/>
      <c r="SIE17" s="23"/>
      <c r="SIF17" s="23"/>
      <c r="SIG17" s="23"/>
      <c r="SIH17" s="23"/>
      <c r="SII17" s="23"/>
      <c r="SIJ17" s="23"/>
      <c r="SIK17" s="23"/>
      <c r="SIL17" s="23"/>
      <c r="SIM17" s="23"/>
      <c r="SIN17" s="23"/>
      <c r="SIO17" s="23"/>
      <c r="SIP17" s="23"/>
      <c r="SIQ17" s="23"/>
      <c r="SIR17" s="23"/>
      <c r="SIS17" s="23"/>
      <c r="SIT17" s="23"/>
      <c r="SIU17" s="23"/>
      <c r="SIV17" s="23"/>
      <c r="SIW17" s="23"/>
      <c r="SIX17" s="23"/>
      <c r="SIY17" s="23"/>
      <c r="SIZ17" s="23"/>
      <c r="SJA17" s="23"/>
      <c r="SJB17" s="23"/>
      <c r="SJC17" s="23"/>
      <c r="SJD17" s="23"/>
      <c r="SJE17" s="23"/>
      <c r="SJF17" s="23"/>
      <c r="SJG17" s="23"/>
      <c r="SJH17" s="23"/>
      <c r="SJI17" s="23"/>
      <c r="SJJ17" s="23"/>
      <c r="SJK17" s="23"/>
      <c r="SJL17" s="23"/>
      <c r="SJM17" s="23"/>
      <c r="SJN17" s="23"/>
      <c r="SJO17" s="23"/>
      <c r="SJP17" s="23"/>
      <c r="SJQ17" s="23"/>
      <c r="SJR17" s="23"/>
      <c r="SJS17" s="23"/>
      <c r="SJT17" s="23"/>
      <c r="SJU17" s="23"/>
      <c r="SJV17" s="23"/>
      <c r="SJW17" s="23"/>
      <c r="SJX17" s="23"/>
      <c r="SJY17" s="23"/>
      <c r="SJZ17" s="23"/>
      <c r="SKA17" s="23"/>
      <c r="SKB17" s="23"/>
      <c r="SKC17" s="23"/>
      <c r="SKD17" s="23"/>
      <c r="SKE17" s="23"/>
      <c r="SKF17" s="23"/>
      <c r="SKG17" s="23"/>
      <c r="SKH17" s="23"/>
      <c r="SKI17" s="23"/>
      <c r="SKJ17" s="23"/>
      <c r="SKK17" s="23"/>
      <c r="SKL17" s="23"/>
      <c r="SKM17" s="23"/>
      <c r="SKN17" s="23"/>
      <c r="SKO17" s="23"/>
      <c r="SKP17" s="23"/>
      <c r="SKQ17" s="23"/>
      <c r="SKR17" s="23"/>
      <c r="SKS17" s="23"/>
      <c r="SKT17" s="23"/>
      <c r="SKU17" s="23"/>
      <c r="SKV17" s="23"/>
      <c r="SKW17" s="23"/>
      <c r="SKX17" s="23"/>
      <c r="SKY17" s="23"/>
      <c r="SKZ17" s="23"/>
      <c r="SLA17" s="23"/>
      <c r="SLB17" s="23"/>
      <c r="SLC17" s="23"/>
      <c r="SLD17" s="23"/>
      <c r="SLE17" s="23"/>
      <c r="SLF17" s="23"/>
      <c r="SLG17" s="23"/>
      <c r="SLH17" s="23"/>
      <c r="SLI17" s="23"/>
      <c r="SLJ17" s="23"/>
      <c r="SLK17" s="23"/>
      <c r="SLL17" s="23"/>
      <c r="SLM17" s="23"/>
      <c r="SLN17" s="23"/>
      <c r="SLO17" s="23"/>
      <c r="SLP17" s="23"/>
      <c r="SLQ17" s="23"/>
      <c r="SLR17" s="23"/>
      <c r="SLS17" s="23"/>
      <c r="SLT17" s="23"/>
      <c r="SLU17" s="23"/>
      <c r="SLV17" s="23"/>
      <c r="SLW17" s="23"/>
      <c r="SLX17" s="23"/>
      <c r="SLY17" s="23"/>
      <c r="SLZ17" s="23"/>
      <c r="SMA17" s="23"/>
      <c r="SMB17" s="23"/>
      <c r="SMC17" s="23"/>
      <c r="SMD17" s="23"/>
      <c r="SME17" s="23"/>
      <c r="SMF17" s="23"/>
      <c r="SMG17" s="23"/>
      <c r="SMH17" s="23"/>
      <c r="SMI17" s="23"/>
      <c r="SMJ17" s="23"/>
      <c r="SMK17" s="23"/>
      <c r="SML17" s="23"/>
      <c r="SMM17" s="23"/>
      <c r="SMN17" s="23"/>
      <c r="SMO17" s="23"/>
      <c r="SMP17" s="23"/>
      <c r="SMQ17" s="23"/>
      <c r="SMR17" s="23"/>
      <c r="SMS17" s="23"/>
      <c r="SMT17" s="23"/>
      <c r="SMU17" s="23"/>
      <c r="SMV17" s="23"/>
      <c r="SMW17" s="23"/>
      <c r="SMX17" s="23"/>
      <c r="SMY17" s="23"/>
      <c r="SMZ17" s="23"/>
      <c r="SNA17" s="23"/>
      <c r="SNB17" s="23"/>
      <c r="SNC17" s="23"/>
      <c r="SND17" s="23"/>
      <c r="SNE17" s="23"/>
      <c r="SNF17" s="23"/>
      <c r="SNG17" s="23"/>
      <c r="SNH17" s="23"/>
      <c r="SNI17" s="23"/>
      <c r="SNJ17" s="23"/>
      <c r="SNK17" s="23"/>
      <c r="SNL17" s="23"/>
      <c r="SNM17" s="23"/>
      <c r="SNN17" s="23"/>
      <c r="SNO17" s="23"/>
      <c r="SNP17" s="23"/>
      <c r="SNQ17" s="23"/>
      <c r="SNR17" s="23"/>
      <c r="SNS17" s="23"/>
      <c r="SNT17" s="23"/>
      <c r="SNU17" s="23"/>
      <c r="SNV17" s="23"/>
      <c r="SNW17" s="23"/>
      <c r="SNX17" s="23"/>
      <c r="SNY17" s="23"/>
      <c r="SNZ17" s="23"/>
      <c r="SOA17" s="23"/>
      <c r="SOB17" s="23"/>
      <c r="SOC17" s="23"/>
      <c r="SOD17" s="23"/>
      <c r="SOE17" s="23"/>
      <c r="SOF17" s="23"/>
      <c r="SOG17" s="23"/>
      <c r="SOH17" s="23"/>
      <c r="SOI17" s="23"/>
      <c r="SOJ17" s="23"/>
      <c r="SOK17" s="23"/>
      <c r="SOL17" s="23"/>
      <c r="SOM17" s="23"/>
      <c r="SON17" s="23"/>
      <c r="SOO17" s="23"/>
      <c r="SOP17" s="23"/>
      <c r="SOQ17" s="23"/>
      <c r="SOR17" s="23"/>
      <c r="SOS17" s="23"/>
      <c r="SOT17" s="23"/>
      <c r="SOU17" s="23"/>
      <c r="SOV17" s="23"/>
      <c r="SOW17" s="23"/>
      <c r="SOX17" s="23"/>
      <c r="SOY17" s="23"/>
      <c r="SOZ17" s="23"/>
      <c r="SPA17" s="23"/>
      <c r="SPB17" s="23"/>
      <c r="SPC17" s="23"/>
      <c r="SPD17" s="23"/>
      <c r="SPE17" s="23"/>
      <c r="SPF17" s="23"/>
      <c r="SPG17" s="23"/>
      <c r="SPH17" s="23"/>
      <c r="SPI17" s="23"/>
      <c r="SPJ17" s="23"/>
      <c r="SPK17" s="23"/>
      <c r="SPL17" s="23"/>
      <c r="SPM17" s="23"/>
      <c r="SPN17" s="23"/>
      <c r="SPO17" s="23"/>
      <c r="SPP17" s="23"/>
      <c r="SPQ17" s="23"/>
      <c r="SPR17" s="23"/>
      <c r="SPS17" s="23"/>
      <c r="SPT17" s="23"/>
      <c r="SPU17" s="23"/>
      <c r="SPV17" s="23"/>
      <c r="SPW17" s="23"/>
      <c r="SPX17" s="23"/>
      <c r="SPY17" s="23"/>
      <c r="SPZ17" s="23"/>
      <c r="SQA17" s="23"/>
      <c r="SQB17" s="23"/>
      <c r="SQC17" s="23"/>
      <c r="SQD17" s="23"/>
      <c r="SQE17" s="23"/>
      <c r="SQF17" s="23"/>
      <c r="SQG17" s="23"/>
      <c r="SQH17" s="23"/>
      <c r="SQI17" s="23"/>
      <c r="SQJ17" s="23"/>
      <c r="SQK17" s="23"/>
      <c r="SQL17" s="23"/>
      <c r="SQM17" s="23"/>
      <c r="SQN17" s="23"/>
      <c r="SQO17" s="23"/>
      <c r="SQP17" s="23"/>
      <c r="SQQ17" s="23"/>
      <c r="SQR17" s="23"/>
      <c r="SQS17" s="23"/>
      <c r="SQT17" s="23"/>
      <c r="SQU17" s="23"/>
      <c r="SQV17" s="23"/>
      <c r="SQW17" s="23"/>
      <c r="SQX17" s="23"/>
      <c r="SQY17" s="23"/>
      <c r="SQZ17" s="23"/>
      <c r="SRA17" s="23"/>
      <c r="SRB17" s="23"/>
      <c r="SRC17" s="23"/>
      <c r="SRD17" s="23"/>
      <c r="SRE17" s="23"/>
      <c r="SRF17" s="23"/>
      <c r="SRG17" s="23"/>
      <c r="SRH17" s="23"/>
      <c r="SRI17" s="23"/>
      <c r="SRJ17" s="23"/>
      <c r="SRK17" s="23"/>
      <c r="SRL17" s="23"/>
      <c r="SRM17" s="23"/>
      <c r="SRN17" s="23"/>
      <c r="SRO17" s="23"/>
      <c r="SRP17" s="23"/>
      <c r="SRQ17" s="23"/>
      <c r="SRR17" s="23"/>
      <c r="SRS17" s="23"/>
      <c r="SRT17" s="23"/>
      <c r="SRU17" s="23"/>
      <c r="SRV17" s="23"/>
      <c r="SRW17" s="23"/>
      <c r="SRX17" s="23"/>
      <c r="SRY17" s="23"/>
      <c r="SRZ17" s="23"/>
      <c r="SSA17" s="23"/>
      <c r="SSB17" s="23"/>
      <c r="SSC17" s="23"/>
      <c r="SSD17" s="23"/>
      <c r="SSE17" s="23"/>
      <c r="SSF17" s="23"/>
      <c r="SSG17" s="23"/>
      <c r="SSH17" s="23"/>
      <c r="SSI17" s="23"/>
      <c r="SSJ17" s="23"/>
      <c r="SSK17" s="23"/>
      <c r="SSL17" s="23"/>
      <c r="SSM17" s="23"/>
      <c r="SSN17" s="23"/>
      <c r="SSO17" s="23"/>
      <c r="SSP17" s="23"/>
      <c r="SSQ17" s="23"/>
      <c r="SSR17" s="23"/>
      <c r="SSS17" s="23"/>
      <c r="SST17" s="23"/>
      <c r="SSU17" s="23"/>
      <c r="SSV17" s="23"/>
      <c r="SSW17" s="23"/>
      <c r="SSX17" s="23"/>
      <c r="SSY17" s="23"/>
      <c r="SSZ17" s="23"/>
      <c r="STA17" s="23"/>
      <c r="STB17" s="23"/>
      <c r="STC17" s="23"/>
      <c r="STD17" s="23"/>
      <c r="STE17" s="23"/>
      <c r="STF17" s="23"/>
      <c r="STG17" s="23"/>
      <c r="STH17" s="23"/>
      <c r="STI17" s="23"/>
      <c r="STJ17" s="23"/>
      <c r="STK17" s="23"/>
      <c r="STL17" s="23"/>
      <c r="STM17" s="23"/>
      <c r="STN17" s="23"/>
      <c r="STO17" s="23"/>
      <c r="STP17" s="23"/>
      <c r="STQ17" s="23"/>
      <c r="STR17" s="23"/>
      <c r="STS17" s="23"/>
      <c r="STT17" s="23"/>
      <c r="STU17" s="23"/>
      <c r="STV17" s="23"/>
      <c r="STW17" s="23"/>
      <c r="STX17" s="23"/>
      <c r="STY17" s="23"/>
      <c r="STZ17" s="23"/>
      <c r="SUA17" s="23"/>
      <c r="SUB17" s="23"/>
      <c r="SUC17" s="23"/>
      <c r="SUD17" s="23"/>
      <c r="SUE17" s="23"/>
      <c r="SUF17" s="23"/>
      <c r="SUG17" s="23"/>
      <c r="SUH17" s="23"/>
      <c r="SUI17" s="23"/>
      <c r="SUJ17" s="23"/>
      <c r="SUK17" s="23"/>
      <c r="SUL17" s="23"/>
      <c r="SUM17" s="23"/>
      <c r="SUN17" s="23"/>
      <c r="SUO17" s="23"/>
      <c r="SUP17" s="23"/>
      <c r="SUQ17" s="23"/>
      <c r="SUR17" s="23"/>
      <c r="SUS17" s="23"/>
      <c r="SUT17" s="23"/>
      <c r="SUU17" s="23"/>
      <c r="SUV17" s="23"/>
      <c r="SUW17" s="23"/>
      <c r="SUX17" s="23"/>
      <c r="SUY17" s="23"/>
      <c r="SUZ17" s="23"/>
      <c r="SVA17" s="23"/>
      <c r="SVB17" s="23"/>
      <c r="SVC17" s="23"/>
      <c r="SVD17" s="23"/>
      <c r="SVE17" s="23"/>
      <c r="SVF17" s="23"/>
      <c r="SVG17" s="23"/>
      <c r="SVH17" s="23"/>
      <c r="SVI17" s="23"/>
      <c r="SVJ17" s="23"/>
      <c r="SVK17" s="23"/>
      <c r="SVL17" s="23"/>
      <c r="SVM17" s="23"/>
      <c r="SVN17" s="23"/>
      <c r="SVO17" s="23"/>
      <c r="SVP17" s="23"/>
      <c r="SVQ17" s="23"/>
      <c r="SVR17" s="23"/>
      <c r="SVS17" s="23"/>
      <c r="SVT17" s="23"/>
      <c r="SVU17" s="23"/>
      <c r="SVV17" s="23"/>
      <c r="SVW17" s="23"/>
      <c r="SVX17" s="23"/>
      <c r="SVY17" s="23"/>
      <c r="SVZ17" s="23"/>
      <c r="SWA17" s="23"/>
      <c r="SWB17" s="23"/>
      <c r="SWC17" s="23"/>
      <c r="SWD17" s="23"/>
      <c r="SWE17" s="23"/>
      <c r="SWF17" s="23"/>
      <c r="SWG17" s="23"/>
      <c r="SWH17" s="23"/>
      <c r="SWI17" s="23"/>
      <c r="SWJ17" s="23"/>
      <c r="SWK17" s="23"/>
      <c r="SWL17" s="23"/>
      <c r="SWM17" s="23"/>
      <c r="SWN17" s="23"/>
      <c r="SWO17" s="23"/>
      <c r="SWP17" s="23"/>
      <c r="SWQ17" s="23"/>
      <c r="SWR17" s="23"/>
      <c r="SWS17" s="23"/>
      <c r="SWT17" s="23"/>
      <c r="SWU17" s="23"/>
      <c r="SWV17" s="23"/>
      <c r="SWW17" s="23"/>
      <c r="SWX17" s="23"/>
      <c r="SWY17" s="23"/>
      <c r="SWZ17" s="23"/>
      <c r="SXA17" s="23"/>
      <c r="SXB17" s="23"/>
      <c r="SXC17" s="23"/>
      <c r="SXD17" s="23"/>
      <c r="SXE17" s="23"/>
      <c r="SXF17" s="23"/>
      <c r="SXG17" s="23"/>
      <c r="SXH17" s="23"/>
      <c r="SXI17" s="23"/>
      <c r="SXJ17" s="23"/>
      <c r="SXK17" s="23"/>
      <c r="SXL17" s="23"/>
      <c r="SXM17" s="23"/>
      <c r="SXN17" s="23"/>
      <c r="SXO17" s="23"/>
      <c r="SXP17" s="23"/>
      <c r="SXQ17" s="23"/>
      <c r="SXR17" s="23"/>
      <c r="SXS17" s="23"/>
      <c r="SXT17" s="23"/>
      <c r="SXU17" s="23"/>
      <c r="SXV17" s="23"/>
      <c r="SXW17" s="23"/>
      <c r="SXX17" s="23"/>
      <c r="SXY17" s="23"/>
      <c r="SXZ17" s="23"/>
      <c r="SYA17" s="23"/>
      <c r="SYB17" s="23"/>
      <c r="SYC17" s="23"/>
      <c r="SYD17" s="23"/>
      <c r="SYE17" s="23"/>
      <c r="SYF17" s="23"/>
      <c r="SYG17" s="23"/>
      <c r="SYH17" s="23"/>
      <c r="SYI17" s="23"/>
      <c r="SYJ17" s="23"/>
      <c r="SYK17" s="23"/>
      <c r="SYL17" s="23"/>
      <c r="SYM17" s="23"/>
      <c r="SYN17" s="23"/>
      <c r="SYO17" s="23"/>
      <c r="SYP17" s="23"/>
      <c r="SYQ17" s="23"/>
      <c r="SYR17" s="23"/>
      <c r="SYS17" s="23"/>
      <c r="SYT17" s="23"/>
      <c r="SYU17" s="23"/>
      <c r="SYV17" s="23"/>
      <c r="SYW17" s="23"/>
      <c r="SYX17" s="23"/>
      <c r="SYY17" s="23"/>
      <c r="SYZ17" s="23"/>
      <c r="SZA17" s="23"/>
      <c r="SZB17" s="23"/>
      <c r="SZC17" s="23"/>
      <c r="SZD17" s="23"/>
      <c r="SZE17" s="23"/>
      <c r="SZF17" s="23"/>
      <c r="SZG17" s="23"/>
      <c r="SZH17" s="23"/>
      <c r="SZI17" s="23"/>
      <c r="SZJ17" s="23"/>
      <c r="SZK17" s="23"/>
      <c r="SZL17" s="23"/>
      <c r="SZM17" s="23"/>
      <c r="SZN17" s="23"/>
      <c r="SZO17" s="23"/>
      <c r="SZP17" s="23"/>
      <c r="SZQ17" s="23"/>
      <c r="SZR17" s="23"/>
      <c r="SZS17" s="23"/>
      <c r="SZT17" s="23"/>
      <c r="SZU17" s="23"/>
      <c r="SZV17" s="23"/>
      <c r="SZW17" s="23"/>
      <c r="SZX17" s="23"/>
      <c r="SZY17" s="23"/>
      <c r="SZZ17" s="23"/>
      <c r="TAA17" s="23"/>
      <c r="TAB17" s="23"/>
      <c r="TAC17" s="23"/>
      <c r="TAD17" s="23"/>
      <c r="TAE17" s="23"/>
      <c r="TAF17" s="23"/>
      <c r="TAG17" s="23"/>
      <c r="TAH17" s="23"/>
      <c r="TAI17" s="23"/>
      <c r="TAJ17" s="23"/>
      <c r="TAK17" s="23"/>
      <c r="TAL17" s="23"/>
      <c r="TAM17" s="23"/>
      <c r="TAN17" s="23"/>
      <c r="TAO17" s="23"/>
      <c r="TAP17" s="23"/>
      <c r="TAQ17" s="23"/>
      <c r="TAR17" s="23"/>
      <c r="TAS17" s="23"/>
      <c r="TAT17" s="23"/>
      <c r="TAU17" s="23"/>
      <c r="TAV17" s="23"/>
      <c r="TAW17" s="23"/>
      <c r="TAX17" s="23"/>
      <c r="TAY17" s="23"/>
      <c r="TAZ17" s="23"/>
      <c r="TBA17" s="23"/>
      <c r="TBB17" s="23"/>
      <c r="TBC17" s="23"/>
      <c r="TBD17" s="23"/>
      <c r="TBE17" s="23"/>
      <c r="TBF17" s="23"/>
      <c r="TBG17" s="23"/>
      <c r="TBH17" s="23"/>
      <c r="TBI17" s="23"/>
      <c r="TBJ17" s="23"/>
      <c r="TBK17" s="23"/>
      <c r="TBL17" s="23"/>
      <c r="TBM17" s="23"/>
      <c r="TBN17" s="23"/>
      <c r="TBO17" s="23"/>
      <c r="TBP17" s="23"/>
      <c r="TBQ17" s="23"/>
      <c r="TBR17" s="23"/>
      <c r="TBS17" s="23"/>
      <c r="TBT17" s="23"/>
      <c r="TBU17" s="23"/>
      <c r="TBV17" s="23"/>
      <c r="TBW17" s="23"/>
      <c r="TBX17" s="23"/>
      <c r="TBY17" s="23"/>
      <c r="TBZ17" s="23"/>
      <c r="TCA17" s="23"/>
      <c r="TCB17" s="23"/>
      <c r="TCC17" s="23"/>
      <c r="TCD17" s="23"/>
      <c r="TCE17" s="23"/>
      <c r="TCF17" s="23"/>
      <c r="TCG17" s="23"/>
      <c r="TCH17" s="23"/>
      <c r="TCI17" s="23"/>
      <c r="TCJ17" s="23"/>
      <c r="TCK17" s="23"/>
      <c r="TCL17" s="23"/>
      <c r="TCM17" s="23"/>
      <c r="TCN17" s="23"/>
      <c r="TCO17" s="23"/>
      <c r="TCP17" s="23"/>
      <c r="TCQ17" s="23"/>
      <c r="TCR17" s="23"/>
      <c r="TCS17" s="23"/>
      <c r="TCT17" s="23"/>
      <c r="TCU17" s="23"/>
      <c r="TCV17" s="23"/>
      <c r="TCW17" s="23"/>
      <c r="TCX17" s="23"/>
      <c r="TCY17" s="23"/>
      <c r="TCZ17" s="23"/>
      <c r="TDA17" s="23"/>
      <c r="TDB17" s="23"/>
      <c r="TDC17" s="23"/>
      <c r="TDD17" s="23"/>
      <c r="TDE17" s="23"/>
      <c r="TDF17" s="23"/>
      <c r="TDG17" s="23"/>
      <c r="TDH17" s="23"/>
      <c r="TDI17" s="23"/>
      <c r="TDJ17" s="23"/>
      <c r="TDK17" s="23"/>
      <c r="TDL17" s="23"/>
      <c r="TDM17" s="23"/>
      <c r="TDN17" s="23"/>
      <c r="TDO17" s="23"/>
      <c r="TDP17" s="23"/>
      <c r="TDQ17" s="23"/>
      <c r="TDR17" s="23"/>
      <c r="TDS17" s="23"/>
      <c r="TDT17" s="23"/>
      <c r="TDU17" s="23"/>
      <c r="TDV17" s="23"/>
      <c r="TDW17" s="23"/>
      <c r="TDX17" s="23"/>
      <c r="TDY17" s="23"/>
      <c r="TDZ17" s="23"/>
      <c r="TEA17" s="23"/>
      <c r="TEB17" s="23"/>
      <c r="TEC17" s="23"/>
      <c r="TED17" s="23"/>
      <c r="TEE17" s="23"/>
      <c r="TEF17" s="23"/>
      <c r="TEG17" s="23"/>
      <c r="TEH17" s="23"/>
      <c r="TEI17" s="23"/>
      <c r="TEJ17" s="23"/>
      <c r="TEK17" s="23"/>
      <c r="TEL17" s="23"/>
      <c r="TEM17" s="23"/>
      <c r="TEN17" s="23"/>
      <c r="TEO17" s="23"/>
      <c r="TEP17" s="23"/>
      <c r="TEQ17" s="23"/>
      <c r="TER17" s="23"/>
      <c r="TES17" s="23"/>
      <c r="TET17" s="23"/>
      <c r="TEU17" s="23"/>
      <c r="TEV17" s="23"/>
      <c r="TEW17" s="23"/>
      <c r="TEX17" s="23"/>
      <c r="TEY17" s="23"/>
      <c r="TEZ17" s="23"/>
      <c r="TFA17" s="23"/>
      <c r="TFB17" s="23"/>
      <c r="TFC17" s="23"/>
      <c r="TFD17" s="23"/>
      <c r="TFE17" s="23"/>
      <c r="TFF17" s="23"/>
      <c r="TFG17" s="23"/>
      <c r="TFH17" s="23"/>
      <c r="TFI17" s="23"/>
      <c r="TFJ17" s="23"/>
      <c r="TFK17" s="23"/>
      <c r="TFL17" s="23"/>
      <c r="TFM17" s="23"/>
      <c r="TFN17" s="23"/>
      <c r="TFO17" s="23"/>
      <c r="TFP17" s="23"/>
      <c r="TFQ17" s="23"/>
      <c r="TFR17" s="23"/>
      <c r="TFS17" s="23"/>
      <c r="TFT17" s="23"/>
      <c r="TFU17" s="23"/>
      <c r="TFV17" s="23"/>
      <c r="TFW17" s="23"/>
      <c r="TFX17" s="23"/>
      <c r="TFY17" s="23"/>
      <c r="TFZ17" s="23"/>
      <c r="TGA17" s="23"/>
      <c r="TGB17" s="23"/>
      <c r="TGC17" s="23"/>
      <c r="TGD17" s="23"/>
      <c r="TGE17" s="23"/>
      <c r="TGF17" s="23"/>
      <c r="TGG17" s="23"/>
      <c r="TGH17" s="23"/>
      <c r="TGI17" s="23"/>
      <c r="TGJ17" s="23"/>
      <c r="TGK17" s="23"/>
      <c r="TGL17" s="23"/>
      <c r="TGM17" s="23"/>
      <c r="TGN17" s="23"/>
      <c r="TGO17" s="23"/>
      <c r="TGP17" s="23"/>
      <c r="TGQ17" s="23"/>
      <c r="TGR17" s="23"/>
      <c r="TGS17" s="23"/>
      <c r="TGT17" s="23"/>
      <c r="TGU17" s="23"/>
      <c r="TGV17" s="23"/>
      <c r="TGW17" s="23"/>
      <c r="TGX17" s="23"/>
      <c r="TGY17" s="23"/>
      <c r="TGZ17" s="23"/>
      <c r="THA17" s="23"/>
      <c r="THB17" s="23"/>
      <c r="THC17" s="23"/>
      <c r="THD17" s="23"/>
      <c r="THE17" s="23"/>
      <c r="THF17" s="23"/>
      <c r="THG17" s="23"/>
      <c r="THH17" s="23"/>
      <c r="THI17" s="23"/>
      <c r="THJ17" s="23"/>
      <c r="THK17" s="23"/>
      <c r="THL17" s="23"/>
      <c r="THM17" s="23"/>
      <c r="THN17" s="23"/>
      <c r="THO17" s="23"/>
      <c r="THP17" s="23"/>
      <c r="THQ17" s="23"/>
      <c r="THR17" s="23"/>
      <c r="THS17" s="23"/>
      <c r="THT17" s="23"/>
      <c r="THU17" s="23"/>
      <c r="THV17" s="23"/>
      <c r="THW17" s="23"/>
      <c r="THX17" s="23"/>
      <c r="THY17" s="23"/>
      <c r="THZ17" s="23"/>
      <c r="TIA17" s="23"/>
      <c r="TIB17" s="23"/>
      <c r="TIC17" s="23"/>
      <c r="TID17" s="23"/>
      <c r="TIE17" s="23"/>
      <c r="TIF17" s="23"/>
      <c r="TIG17" s="23"/>
      <c r="TIH17" s="23"/>
      <c r="TII17" s="23"/>
      <c r="TIJ17" s="23"/>
      <c r="TIK17" s="23"/>
      <c r="TIL17" s="23"/>
      <c r="TIM17" s="23"/>
      <c r="TIN17" s="23"/>
      <c r="TIO17" s="23"/>
      <c r="TIP17" s="23"/>
      <c r="TIQ17" s="23"/>
      <c r="TIR17" s="23"/>
      <c r="TIS17" s="23"/>
      <c r="TIT17" s="23"/>
      <c r="TIU17" s="23"/>
      <c r="TIV17" s="23"/>
      <c r="TIW17" s="23"/>
      <c r="TIX17" s="23"/>
      <c r="TIY17" s="23"/>
      <c r="TIZ17" s="23"/>
      <c r="TJA17" s="23"/>
      <c r="TJB17" s="23"/>
      <c r="TJC17" s="23"/>
      <c r="TJD17" s="23"/>
      <c r="TJE17" s="23"/>
      <c r="TJF17" s="23"/>
      <c r="TJG17" s="23"/>
      <c r="TJH17" s="23"/>
      <c r="TJI17" s="23"/>
      <c r="TJJ17" s="23"/>
      <c r="TJK17" s="23"/>
      <c r="TJL17" s="23"/>
      <c r="TJM17" s="23"/>
      <c r="TJN17" s="23"/>
      <c r="TJO17" s="23"/>
      <c r="TJP17" s="23"/>
      <c r="TJQ17" s="23"/>
      <c r="TJR17" s="23"/>
      <c r="TJS17" s="23"/>
      <c r="TJT17" s="23"/>
      <c r="TJU17" s="23"/>
      <c r="TJV17" s="23"/>
      <c r="TJW17" s="23"/>
      <c r="TJX17" s="23"/>
      <c r="TJY17" s="23"/>
      <c r="TJZ17" s="23"/>
      <c r="TKA17" s="23"/>
      <c r="TKB17" s="23"/>
      <c r="TKC17" s="23"/>
      <c r="TKD17" s="23"/>
      <c r="TKE17" s="23"/>
      <c r="TKF17" s="23"/>
      <c r="TKG17" s="23"/>
      <c r="TKH17" s="23"/>
      <c r="TKI17" s="23"/>
      <c r="TKJ17" s="23"/>
      <c r="TKK17" s="23"/>
      <c r="TKL17" s="23"/>
      <c r="TKM17" s="23"/>
      <c r="TKN17" s="23"/>
      <c r="TKO17" s="23"/>
      <c r="TKP17" s="23"/>
      <c r="TKQ17" s="23"/>
      <c r="TKR17" s="23"/>
      <c r="TKS17" s="23"/>
      <c r="TKT17" s="23"/>
      <c r="TKU17" s="23"/>
      <c r="TKV17" s="23"/>
      <c r="TKW17" s="23"/>
      <c r="TKX17" s="23"/>
      <c r="TKY17" s="23"/>
      <c r="TKZ17" s="23"/>
      <c r="TLA17" s="23"/>
      <c r="TLB17" s="23"/>
      <c r="TLC17" s="23"/>
      <c r="TLD17" s="23"/>
      <c r="TLE17" s="23"/>
      <c r="TLF17" s="23"/>
      <c r="TLG17" s="23"/>
      <c r="TLH17" s="23"/>
      <c r="TLI17" s="23"/>
      <c r="TLJ17" s="23"/>
      <c r="TLK17" s="23"/>
      <c r="TLL17" s="23"/>
      <c r="TLM17" s="23"/>
      <c r="TLN17" s="23"/>
      <c r="TLO17" s="23"/>
      <c r="TLP17" s="23"/>
      <c r="TLQ17" s="23"/>
      <c r="TLR17" s="23"/>
      <c r="TLS17" s="23"/>
      <c r="TLT17" s="23"/>
      <c r="TLU17" s="23"/>
      <c r="TLV17" s="23"/>
      <c r="TLW17" s="23"/>
      <c r="TLX17" s="23"/>
      <c r="TLY17" s="23"/>
      <c r="TLZ17" s="23"/>
      <c r="TMA17" s="23"/>
      <c r="TMB17" s="23"/>
      <c r="TMC17" s="23"/>
      <c r="TMD17" s="23"/>
      <c r="TME17" s="23"/>
      <c r="TMF17" s="23"/>
      <c r="TMG17" s="23"/>
      <c r="TMH17" s="23"/>
      <c r="TMI17" s="23"/>
      <c r="TMJ17" s="23"/>
      <c r="TMK17" s="23"/>
      <c r="TML17" s="23"/>
      <c r="TMM17" s="23"/>
      <c r="TMN17" s="23"/>
      <c r="TMO17" s="23"/>
      <c r="TMP17" s="23"/>
      <c r="TMQ17" s="23"/>
      <c r="TMR17" s="23"/>
      <c r="TMS17" s="23"/>
      <c r="TMT17" s="23"/>
      <c r="TMU17" s="23"/>
      <c r="TMV17" s="23"/>
      <c r="TMW17" s="23"/>
      <c r="TMX17" s="23"/>
      <c r="TMY17" s="23"/>
      <c r="TMZ17" s="23"/>
      <c r="TNA17" s="23"/>
      <c r="TNB17" s="23"/>
      <c r="TNC17" s="23"/>
      <c r="TND17" s="23"/>
      <c r="TNE17" s="23"/>
      <c r="TNF17" s="23"/>
      <c r="TNG17" s="23"/>
      <c r="TNH17" s="23"/>
      <c r="TNI17" s="23"/>
      <c r="TNJ17" s="23"/>
      <c r="TNK17" s="23"/>
      <c r="TNL17" s="23"/>
      <c r="TNM17" s="23"/>
      <c r="TNN17" s="23"/>
      <c r="TNO17" s="23"/>
      <c r="TNP17" s="23"/>
      <c r="TNQ17" s="23"/>
      <c r="TNR17" s="23"/>
      <c r="TNS17" s="23"/>
      <c r="TNT17" s="23"/>
      <c r="TNU17" s="23"/>
      <c r="TNV17" s="23"/>
      <c r="TNW17" s="23"/>
      <c r="TNX17" s="23"/>
      <c r="TNY17" s="23"/>
      <c r="TNZ17" s="23"/>
      <c r="TOA17" s="23"/>
      <c r="TOB17" s="23"/>
      <c r="TOC17" s="23"/>
      <c r="TOD17" s="23"/>
      <c r="TOE17" s="23"/>
      <c r="TOF17" s="23"/>
      <c r="TOG17" s="23"/>
      <c r="TOH17" s="23"/>
      <c r="TOI17" s="23"/>
      <c r="TOJ17" s="23"/>
      <c r="TOK17" s="23"/>
      <c r="TOL17" s="23"/>
      <c r="TOM17" s="23"/>
      <c r="TON17" s="23"/>
      <c r="TOO17" s="23"/>
      <c r="TOP17" s="23"/>
      <c r="TOQ17" s="23"/>
      <c r="TOR17" s="23"/>
      <c r="TOS17" s="23"/>
      <c r="TOT17" s="23"/>
      <c r="TOU17" s="23"/>
      <c r="TOV17" s="23"/>
      <c r="TOW17" s="23"/>
      <c r="TOX17" s="23"/>
      <c r="TOY17" s="23"/>
      <c r="TOZ17" s="23"/>
      <c r="TPA17" s="23"/>
      <c r="TPB17" s="23"/>
      <c r="TPC17" s="23"/>
      <c r="TPD17" s="23"/>
      <c r="TPE17" s="23"/>
      <c r="TPF17" s="23"/>
      <c r="TPG17" s="23"/>
      <c r="TPH17" s="23"/>
      <c r="TPI17" s="23"/>
      <c r="TPJ17" s="23"/>
      <c r="TPK17" s="23"/>
      <c r="TPL17" s="23"/>
      <c r="TPM17" s="23"/>
      <c r="TPN17" s="23"/>
      <c r="TPO17" s="23"/>
      <c r="TPP17" s="23"/>
      <c r="TPQ17" s="23"/>
      <c r="TPR17" s="23"/>
      <c r="TPS17" s="23"/>
      <c r="TPT17" s="23"/>
      <c r="TPU17" s="23"/>
      <c r="TPV17" s="23"/>
      <c r="TPW17" s="23"/>
      <c r="TPX17" s="23"/>
      <c r="TPY17" s="23"/>
      <c r="TPZ17" s="23"/>
      <c r="TQA17" s="23"/>
      <c r="TQB17" s="23"/>
      <c r="TQC17" s="23"/>
      <c r="TQD17" s="23"/>
      <c r="TQE17" s="23"/>
      <c r="TQF17" s="23"/>
      <c r="TQG17" s="23"/>
      <c r="TQH17" s="23"/>
      <c r="TQI17" s="23"/>
      <c r="TQJ17" s="23"/>
      <c r="TQK17" s="23"/>
      <c r="TQL17" s="23"/>
      <c r="TQM17" s="23"/>
      <c r="TQN17" s="23"/>
      <c r="TQO17" s="23"/>
      <c r="TQP17" s="23"/>
      <c r="TQQ17" s="23"/>
      <c r="TQR17" s="23"/>
      <c r="TQS17" s="23"/>
      <c r="TQT17" s="23"/>
      <c r="TQU17" s="23"/>
      <c r="TQV17" s="23"/>
      <c r="TQW17" s="23"/>
      <c r="TQX17" s="23"/>
      <c r="TQY17" s="23"/>
      <c r="TQZ17" s="23"/>
      <c r="TRA17" s="23"/>
      <c r="TRB17" s="23"/>
      <c r="TRC17" s="23"/>
      <c r="TRD17" s="23"/>
      <c r="TRE17" s="23"/>
      <c r="TRF17" s="23"/>
      <c r="TRG17" s="23"/>
      <c r="TRH17" s="23"/>
      <c r="TRI17" s="23"/>
      <c r="TRJ17" s="23"/>
      <c r="TRK17" s="23"/>
      <c r="TRL17" s="23"/>
      <c r="TRM17" s="23"/>
      <c r="TRN17" s="23"/>
      <c r="TRO17" s="23"/>
      <c r="TRP17" s="23"/>
      <c r="TRQ17" s="23"/>
      <c r="TRR17" s="23"/>
      <c r="TRS17" s="23"/>
      <c r="TRT17" s="23"/>
      <c r="TRU17" s="23"/>
      <c r="TRV17" s="23"/>
      <c r="TRW17" s="23"/>
      <c r="TRX17" s="23"/>
      <c r="TRY17" s="23"/>
      <c r="TRZ17" s="23"/>
      <c r="TSA17" s="23"/>
      <c r="TSB17" s="23"/>
      <c r="TSC17" s="23"/>
      <c r="TSD17" s="23"/>
      <c r="TSE17" s="23"/>
      <c r="TSF17" s="23"/>
      <c r="TSG17" s="23"/>
      <c r="TSH17" s="23"/>
      <c r="TSI17" s="23"/>
      <c r="TSJ17" s="23"/>
      <c r="TSK17" s="23"/>
      <c r="TSL17" s="23"/>
      <c r="TSM17" s="23"/>
      <c r="TSN17" s="23"/>
      <c r="TSO17" s="23"/>
      <c r="TSP17" s="23"/>
      <c r="TSQ17" s="23"/>
      <c r="TSR17" s="23"/>
      <c r="TSS17" s="23"/>
      <c r="TST17" s="23"/>
      <c r="TSU17" s="23"/>
      <c r="TSV17" s="23"/>
      <c r="TSW17" s="23"/>
      <c r="TSX17" s="23"/>
      <c r="TSY17" s="23"/>
      <c r="TSZ17" s="23"/>
      <c r="TTA17" s="23"/>
      <c r="TTB17" s="23"/>
      <c r="TTC17" s="23"/>
      <c r="TTD17" s="23"/>
      <c r="TTE17" s="23"/>
      <c r="TTF17" s="23"/>
      <c r="TTG17" s="23"/>
      <c r="TTH17" s="23"/>
      <c r="TTI17" s="23"/>
      <c r="TTJ17" s="23"/>
      <c r="TTK17" s="23"/>
      <c r="TTL17" s="23"/>
      <c r="TTM17" s="23"/>
      <c r="TTN17" s="23"/>
      <c r="TTO17" s="23"/>
      <c r="TTP17" s="23"/>
      <c r="TTQ17" s="23"/>
      <c r="TTR17" s="23"/>
      <c r="TTS17" s="23"/>
      <c r="TTT17" s="23"/>
      <c r="TTU17" s="23"/>
      <c r="TTV17" s="23"/>
      <c r="TTW17" s="23"/>
      <c r="TTX17" s="23"/>
      <c r="TTY17" s="23"/>
      <c r="TTZ17" s="23"/>
      <c r="TUA17" s="23"/>
      <c r="TUB17" s="23"/>
      <c r="TUC17" s="23"/>
      <c r="TUD17" s="23"/>
      <c r="TUE17" s="23"/>
      <c r="TUF17" s="23"/>
      <c r="TUG17" s="23"/>
      <c r="TUH17" s="23"/>
      <c r="TUI17" s="23"/>
      <c r="TUJ17" s="23"/>
      <c r="TUK17" s="23"/>
      <c r="TUL17" s="23"/>
      <c r="TUM17" s="23"/>
      <c r="TUN17" s="23"/>
      <c r="TUO17" s="23"/>
      <c r="TUP17" s="23"/>
      <c r="TUQ17" s="23"/>
      <c r="TUR17" s="23"/>
      <c r="TUS17" s="23"/>
      <c r="TUT17" s="23"/>
      <c r="TUU17" s="23"/>
      <c r="TUV17" s="23"/>
      <c r="TUW17" s="23"/>
      <c r="TUX17" s="23"/>
      <c r="TUY17" s="23"/>
      <c r="TUZ17" s="23"/>
      <c r="TVA17" s="23"/>
      <c r="TVB17" s="23"/>
      <c r="TVC17" s="23"/>
      <c r="TVD17" s="23"/>
      <c r="TVE17" s="23"/>
      <c r="TVF17" s="23"/>
      <c r="TVG17" s="23"/>
      <c r="TVH17" s="23"/>
      <c r="TVI17" s="23"/>
      <c r="TVJ17" s="23"/>
      <c r="TVK17" s="23"/>
      <c r="TVL17" s="23"/>
      <c r="TVM17" s="23"/>
      <c r="TVN17" s="23"/>
      <c r="TVO17" s="23"/>
      <c r="TVP17" s="23"/>
      <c r="TVQ17" s="23"/>
      <c r="TVR17" s="23"/>
      <c r="TVS17" s="23"/>
      <c r="TVT17" s="23"/>
      <c r="TVU17" s="23"/>
      <c r="TVV17" s="23"/>
      <c r="TVW17" s="23"/>
      <c r="TVX17" s="23"/>
      <c r="TVY17" s="23"/>
      <c r="TVZ17" s="23"/>
      <c r="TWA17" s="23"/>
      <c r="TWB17" s="23"/>
      <c r="TWC17" s="23"/>
      <c r="TWD17" s="23"/>
      <c r="TWE17" s="23"/>
      <c r="TWF17" s="23"/>
      <c r="TWG17" s="23"/>
      <c r="TWH17" s="23"/>
      <c r="TWI17" s="23"/>
      <c r="TWJ17" s="23"/>
      <c r="TWK17" s="23"/>
      <c r="TWL17" s="23"/>
      <c r="TWM17" s="23"/>
      <c r="TWN17" s="23"/>
      <c r="TWO17" s="23"/>
      <c r="TWP17" s="23"/>
      <c r="TWQ17" s="23"/>
      <c r="TWR17" s="23"/>
      <c r="TWS17" s="23"/>
      <c r="TWT17" s="23"/>
      <c r="TWU17" s="23"/>
      <c r="TWV17" s="23"/>
      <c r="TWW17" s="23"/>
      <c r="TWX17" s="23"/>
      <c r="TWY17" s="23"/>
      <c r="TWZ17" s="23"/>
      <c r="TXA17" s="23"/>
      <c r="TXB17" s="23"/>
      <c r="TXC17" s="23"/>
      <c r="TXD17" s="23"/>
      <c r="TXE17" s="23"/>
      <c r="TXF17" s="23"/>
      <c r="TXG17" s="23"/>
      <c r="TXH17" s="23"/>
      <c r="TXI17" s="23"/>
      <c r="TXJ17" s="23"/>
      <c r="TXK17" s="23"/>
      <c r="TXL17" s="23"/>
      <c r="TXM17" s="23"/>
      <c r="TXN17" s="23"/>
      <c r="TXO17" s="23"/>
      <c r="TXP17" s="23"/>
      <c r="TXQ17" s="23"/>
      <c r="TXR17" s="23"/>
      <c r="TXS17" s="23"/>
      <c r="TXT17" s="23"/>
      <c r="TXU17" s="23"/>
      <c r="TXV17" s="23"/>
      <c r="TXW17" s="23"/>
      <c r="TXX17" s="23"/>
      <c r="TXY17" s="23"/>
      <c r="TXZ17" s="23"/>
      <c r="TYA17" s="23"/>
      <c r="TYB17" s="23"/>
      <c r="TYC17" s="23"/>
      <c r="TYD17" s="23"/>
      <c r="TYE17" s="23"/>
      <c r="TYF17" s="23"/>
      <c r="TYG17" s="23"/>
      <c r="TYH17" s="23"/>
      <c r="TYI17" s="23"/>
      <c r="TYJ17" s="23"/>
      <c r="TYK17" s="23"/>
      <c r="TYL17" s="23"/>
      <c r="TYM17" s="23"/>
      <c r="TYN17" s="23"/>
      <c r="TYO17" s="23"/>
      <c r="TYP17" s="23"/>
      <c r="TYQ17" s="23"/>
      <c r="TYR17" s="23"/>
      <c r="TYS17" s="23"/>
      <c r="TYT17" s="23"/>
      <c r="TYU17" s="23"/>
      <c r="TYV17" s="23"/>
      <c r="TYW17" s="23"/>
      <c r="TYX17" s="23"/>
      <c r="TYY17" s="23"/>
      <c r="TYZ17" s="23"/>
      <c r="TZA17" s="23"/>
      <c r="TZB17" s="23"/>
      <c r="TZC17" s="23"/>
      <c r="TZD17" s="23"/>
      <c r="TZE17" s="23"/>
      <c r="TZF17" s="23"/>
      <c r="TZG17" s="23"/>
      <c r="TZH17" s="23"/>
      <c r="TZI17" s="23"/>
      <c r="TZJ17" s="23"/>
      <c r="TZK17" s="23"/>
      <c r="TZL17" s="23"/>
      <c r="TZM17" s="23"/>
      <c r="TZN17" s="23"/>
      <c r="TZO17" s="23"/>
      <c r="TZP17" s="23"/>
      <c r="TZQ17" s="23"/>
      <c r="TZR17" s="23"/>
      <c r="TZS17" s="23"/>
      <c r="TZT17" s="23"/>
      <c r="TZU17" s="23"/>
      <c r="TZV17" s="23"/>
      <c r="TZW17" s="23"/>
      <c r="TZX17" s="23"/>
      <c r="TZY17" s="23"/>
      <c r="TZZ17" s="23"/>
      <c r="UAA17" s="23"/>
      <c r="UAB17" s="23"/>
      <c r="UAC17" s="23"/>
      <c r="UAD17" s="23"/>
      <c r="UAE17" s="23"/>
      <c r="UAF17" s="23"/>
      <c r="UAG17" s="23"/>
      <c r="UAH17" s="23"/>
      <c r="UAI17" s="23"/>
      <c r="UAJ17" s="23"/>
      <c r="UAK17" s="23"/>
      <c r="UAL17" s="23"/>
      <c r="UAM17" s="23"/>
      <c r="UAN17" s="23"/>
      <c r="UAO17" s="23"/>
      <c r="UAP17" s="23"/>
      <c r="UAQ17" s="23"/>
      <c r="UAR17" s="23"/>
      <c r="UAS17" s="23"/>
      <c r="UAT17" s="23"/>
      <c r="UAU17" s="23"/>
      <c r="UAV17" s="23"/>
      <c r="UAW17" s="23"/>
      <c r="UAX17" s="23"/>
      <c r="UAY17" s="23"/>
      <c r="UAZ17" s="23"/>
      <c r="UBA17" s="23"/>
      <c r="UBB17" s="23"/>
      <c r="UBC17" s="23"/>
      <c r="UBD17" s="23"/>
      <c r="UBE17" s="23"/>
      <c r="UBF17" s="23"/>
      <c r="UBG17" s="23"/>
      <c r="UBH17" s="23"/>
      <c r="UBI17" s="23"/>
      <c r="UBJ17" s="23"/>
      <c r="UBK17" s="23"/>
      <c r="UBL17" s="23"/>
      <c r="UBM17" s="23"/>
      <c r="UBN17" s="23"/>
      <c r="UBO17" s="23"/>
      <c r="UBP17" s="23"/>
      <c r="UBQ17" s="23"/>
      <c r="UBR17" s="23"/>
      <c r="UBS17" s="23"/>
      <c r="UBT17" s="23"/>
      <c r="UBU17" s="23"/>
      <c r="UBV17" s="23"/>
      <c r="UBW17" s="23"/>
      <c r="UBX17" s="23"/>
      <c r="UBY17" s="23"/>
      <c r="UBZ17" s="23"/>
      <c r="UCA17" s="23"/>
      <c r="UCB17" s="23"/>
      <c r="UCC17" s="23"/>
      <c r="UCD17" s="23"/>
      <c r="UCE17" s="23"/>
      <c r="UCF17" s="23"/>
      <c r="UCG17" s="23"/>
      <c r="UCH17" s="23"/>
      <c r="UCI17" s="23"/>
      <c r="UCJ17" s="23"/>
      <c r="UCK17" s="23"/>
      <c r="UCL17" s="23"/>
      <c r="UCM17" s="23"/>
      <c r="UCN17" s="23"/>
      <c r="UCO17" s="23"/>
      <c r="UCP17" s="23"/>
      <c r="UCQ17" s="23"/>
      <c r="UCR17" s="23"/>
      <c r="UCS17" s="23"/>
      <c r="UCT17" s="23"/>
      <c r="UCU17" s="23"/>
      <c r="UCV17" s="23"/>
      <c r="UCW17" s="23"/>
      <c r="UCX17" s="23"/>
      <c r="UCY17" s="23"/>
      <c r="UCZ17" s="23"/>
      <c r="UDA17" s="23"/>
      <c r="UDB17" s="23"/>
      <c r="UDC17" s="23"/>
      <c r="UDD17" s="23"/>
      <c r="UDE17" s="23"/>
      <c r="UDF17" s="23"/>
      <c r="UDG17" s="23"/>
      <c r="UDH17" s="23"/>
      <c r="UDI17" s="23"/>
      <c r="UDJ17" s="23"/>
      <c r="UDK17" s="23"/>
      <c r="UDL17" s="23"/>
      <c r="UDM17" s="23"/>
      <c r="UDN17" s="23"/>
      <c r="UDO17" s="23"/>
      <c r="UDP17" s="23"/>
      <c r="UDQ17" s="23"/>
      <c r="UDR17" s="23"/>
      <c r="UDS17" s="23"/>
      <c r="UDT17" s="23"/>
      <c r="UDU17" s="23"/>
      <c r="UDV17" s="23"/>
      <c r="UDW17" s="23"/>
      <c r="UDX17" s="23"/>
      <c r="UDY17" s="23"/>
      <c r="UDZ17" s="23"/>
      <c r="UEA17" s="23"/>
      <c r="UEB17" s="23"/>
      <c r="UEC17" s="23"/>
      <c r="UED17" s="23"/>
      <c r="UEE17" s="23"/>
      <c r="UEF17" s="23"/>
      <c r="UEG17" s="23"/>
      <c r="UEH17" s="23"/>
      <c r="UEI17" s="23"/>
      <c r="UEJ17" s="23"/>
      <c r="UEK17" s="23"/>
      <c r="UEL17" s="23"/>
      <c r="UEM17" s="23"/>
      <c r="UEN17" s="23"/>
      <c r="UEO17" s="23"/>
      <c r="UEP17" s="23"/>
      <c r="UEQ17" s="23"/>
      <c r="UER17" s="23"/>
      <c r="UES17" s="23"/>
      <c r="UET17" s="23"/>
      <c r="UEU17" s="23"/>
      <c r="UEV17" s="23"/>
      <c r="UEW17" s="23"/>
      <c r="UEX17" s="23"/>
      <c r="UEY17" s="23"/>
      <c r="UEZ17" s="23"/>
      <c r="UFA17" s="23"/>
      <c r="UFB17" s="23"/>
      <c r="UFC17" s="23"/>
      <c r="UFD17" s="23"/>
      <c r="UFE17" s="23"/>
      <c r="UFF17" s="23"/>
      <c r="UFG17" s="23"/>
      <c r="UFH17" s="23"/>
      <c r="UFI17" s="23"/>
      <c r="UFJ17" s="23"/>
      <c r="UFK17" s="23"/>
      <c r="UFL17" s="23"/>
      <c r="UFM17" s="23"/>
      <c r="UFN17" s="23"/>
      <c r="UFO17" s="23"/>
      <c r="UFP17" s="23"/>
      <c r="UFQ17" s="23"/>
      <c r="UFR17" s="23"/>
      <c r="UFS17" s="23"/>
      <c r="UFT17" s="23"/>
      <c r="UFU17" s="23"/>
      <c r="UFV17" s="23"/>
      <c r="UFW17" s="23"/>
      <c r="UFX17" s="23"/>
      <c r="UFY17" s="23"/>
      <c r="UFZ17" s="23"/>
      <c r="UGA17" s="23"/>
      <c r="UGB17" s="23"/>
      <c r="UGC17" s="23"/>
      <c r="UGD17" s="23"/>
      <c r="UGE17" s="23"/>
      <c r="UGF17" s="23"/>
      <c r="UGG17" s="23"/>
      <c r="UGH17" s="23"/>
      <c r="UGI17" s="23"/>
      <c r="UGJ17" s="23"/>
      <c r="UGK17" s="23"/>
      <c r="UGL17" s="23"/>
      <c r="UGM17" s="23"/>
      <c r="UGN17" s="23"/>
      <c r="UGO17" s="23"/>
      <c r="UGP17" s="23"/>
      <c r="UGQ17" s="23"/>
      <c r="UGR17" s="23"/>
      <c r="UGS17" s="23"/>
      <c r="UGT17" s="23"/>
      <c r="UGU17" s="23"/>
      <c r="UGV17" s="23"/>
      <c r="UGW17" s="23"/>
      <c r="UGX17" s="23"/>
      <c r="UGY17" s="23"/>
      <c r="UGZ17" s="23"/>
      <c r="UHA17" s="23"/>
      <c r="UHB17" s="23"/>
      <c r="UHC17" s="23"/>
      <c r="UHD17" s="23"/>
      <c r="UHE17" s="23"/>
      <c r="UHF17" s="23"/>
      <c r="UHG17" s="23"/>
      <c r="UHH17" s="23"/>
      <c r="UHI17" s="23"/>
      <c r="UHJ17" s="23"/>
      <c r="UHK17" s="23"/>
      <c r="UHL17" s="23"/>
      <c r="UHM17" s="23"/>
      <c r="UHN17" s="23"/>
      <c r="UHO17" s="23"/>
      <c r="UHP17" s="23"/>
      <c r="UHQ17" s="23"/>
      <c r="UHR17" s="23"/>
      <c r="UHS17" s="23"/>
      <c r="UHT17" s="23"/>
      <c r="UHU17" s="23"/>
      <c r="UHV17" s="23"/>
      <c r="UHW17" s="23"/>
      <c r="UHX17" s="23"/>
      <c r="UHY17" s="23"/>
      <c r="UHZ17" s="23"/>
      <c r="UIA17" s="23"/>
      <c r="UIB17" s="23"/>
      <c r="UIC17" s="23"/>
      <c r="UID17" s="23"/>
      <c r="UIE17" s="23"/>
      <c r="UIF17" s="23"/>
      <c r="UIG17" s="23"/>
      <c r="UIH17" s="23"/>
      <c r="UII17" s="23"/>
      <c r="UIJ17" s="23"/>
      <c r="UIK17" s="23"/>
      <c r="UIL17" s="23"/>
      <c r="UIM17" s="23"/>
      <c r="UIN17" s="23"/>
      <c r="UIO17" s="23"/>
      <c r="UIP17" s="23"/>
      <c r="UIQ17" s="23"/>
      <c r="UIR17" s="23"/>
      <c r="UIS17" s="23"/>
      <c r="UIT17" s="23"/>
      <c r="UIU17" s="23"/>
      <c r="UIV17" s="23"/>
      <c r="UIW17" s="23"/>
      <c r="UIX17" s="23"/>
      <c r="UIY17" s="23"/>
      <c r="UIZ17" s="23"/>
      <c r="UJA17" s="23"/>
      <c r="UJB17" s="23"/>
      <c r="UJC17" s="23"/>
      <c r="UJD17" s="23"/>
      <c r="UJE17" s="23"/>
      <c r="UJF17" s="23"/>
      <c r="UJG17" s="23"/>
      <c r="UJH17" s="23"/>
      <c r="UJI17" s="23"/>
      <c r="UJJ17" s="23"/>
      <c r="UJK17" s="23"/>
      <c r="UJL17" s="23"/>
      <c r="UJM17" s="23"/>
      <c r="UJN17" s="23"/>
      <c r="UJO17" s="23"/>
      <c r="UJP17" s="23"/>
      <c r="UJQ17" s="23"/>
      <c r="UJR17" s="23"/>
      <c r="UJS17" s="23"/>
      <c r="UJT17" s="23"/>
      <c r="UJU17" s="23"/>
      <c r="UJV17" s="23"/>
      <c r="UJW17" s="23"/>
      <c r="UJX17" s="23"/>
      <c r="UJY17" s="23"/>
      <c r="UJZ17" s="23"/>
      <c r="UKA17" s="23"/>
      <c r="UKB17" s="23"/>
      <c r="UKC17" s="23"/>
      <c r="UKD17" s="23"/>
      <c r="UKE17" s="23"/>
      <c r="UKF17" s="23"/>
      <c r="UKG17" s="23"/>
      <c r="UKH17" s="23"/>
      <c r="UKI17" s="23"/>
      <c r="UKJ17" s="23"/>
      <c r="UKK17" s="23"/>
      <c r="UKL17" s="23"/>
      <c r="UKM17" s="23"/>
      <c r="UKN17" s="23"/>
      <c r="UKO17" s="23"/>
      <c r="UKP17" s="23"/>
      <c r="UKQ17" s="23"/>
      <c r="UKR17" s="23"/>
      <c r="UKS17" s="23"/>
      <c r="UKT17" s="23"/>
      <c r="UKU17" s="23"/>
      <c r="UKV17" s="23"/>
      <c r="UKW17" s="23"/>
      <c r="UKX17" s="23"/>
      <c r="UKY17" s="23"/>
      <c r="UKZ17" s="23"/>
      <c r="ULA17" s="23"/>
      <c r="ULB17" s="23"/>
      <c r="ULC17" s="23"/>
      <c r="ULD17" s="23"/>
      <c r="ULE17" s="23"/>
      <c r="ULF17" s="23"/>
      <c r="ULG17" s="23"/>
      <c r="ULH17" s="23"/>
      <c r="ULI17" s="23"/>
      <c r="ULJ17" s="23"/>
      <c r="ULK17" s="23"/>
      <c r="ULL17" s="23"/>
      <c r="ULM17" s="23"/>
      <c r="ULN17" s="23"/>
      <c r="ULO17" s="23"/>
      <c r="ULP17" s="23"/>
      <c r="ULQ17" s="23"/>
      <c r="ULR17" s="23"/>
      <c r="ULS17" s="23"/>
      <c r="ULT17" s="23"/>
      <c r="ULU17" s="23"/>
      <c r="ULV17" s="23"/>
      <c r="ULW17" s="23"/>
      <c r="ULX17" s="23"/>
      <c r="ULY17" s="23"/>
      <c r="ULZ17" s="23"/>
      <c r="UMA17" s="23"/>
      <c r="UMB17" s="23"/>
      <c r="UMC17" s="23"/>
      <c r="UMD17" s="23"/>
      <c r="UME17" s="23"/>
      <c r="UMF17" s="23"/>
      <c r="UMG17" s="23"/>
      <c r="UMH17" s="23"/>
      <c r="UMI17" s="23"/>
      <c r="UMJ17" s="23"/>
      <c r="UMK17" s="23"/>
      <c r="UML17" s="23"/>
      <c r="UMM17" s="23"/>
      <c r="UMN17" s="23"/>
      <c r="UMO17" s="23"/>
      <c r="UMP17" s="23"/>
      <c r="UMQ17" s="23"/>
      <c r="UMR17" s="23"/>
      <c r="UMS17" s="23"/>
      <c r="UMT17" s="23"/>
      <c r="UMU17" s="23"/>
      <c r="UMV17" s="23"/>
      <c r="UMW17" s="23"/>
      <c r="UMX17" s="23"/>
      <c r="UMY17" s="23"/>
      <c r="UMZ17" s="23"/>
      <c r="UNA17" s="23"/>
      <c r="UNB17" s="23"/>
      <c r="UNC17" s="23"/>
      <c r="UND17" s="23"/>
      <c r="UNE17" s="23"/>
      <c r="UNF17" s="23"/>
      <c r="UNG17" s="23"/>
      <c r="UNH17" s="23"/>
      <c r="UNI17" s="23"/>
      <c r="UNJ17" s="23"/>
      <c r="UNK17" s="23"/>
      <c r="UNL17" s="23"/>
      <c r="UNM17" s="23"/>
      <c r="UNN17" s="23"/>
      <c r="UNO17" s="23"/>
      <c r="UNP17" s="23"/>
      <c r="UNQ17" s="23"/>
      <c r="UNR17" s="23"/>
      <c r="UNS17" s="23"/>
      <c r="UNT17" s="23"/>
      <c r="UNU17" s="23"/>
      <c r="UNV17" s="23"/>
      <c r="UNW17" s="23"/>
      <c r="UNX17" s="23"/>
      <c r="UNY17" s="23"/>
      <c r="UNZ17" s="23"/>
      <c r="UOA17" s="23"/>
      <c r="UOB17" s="23"/>
      <c r="UOC17" s="23"/>
      <c r="UOD17" s="23"/>
      <c r="UOE17" s="23"/>
      <c r="UOF17" s="23"/>
      <c r="UOG17" s="23"/>
      <c r="UOH17" s="23"/>
      <c r="UOI17" s="23"/>
      <c r="UOJ17" s="23"/>
      <c r="UOK17" s="23"/>
      <c r="UOL17" s="23"/>
      <c r="UOM17" s="23"/>
      <c r="UON17" s="23"/>
      <c r="UOO17" s="23"/>
      <c r="UOP17" s="23"/>
      <c r="UOQ17" s="23"/>
      <c r="UOR17" s="23"/>
      <c r="UOS17" s="23"/>
      <c r="UOT17" s="23"/>
      <c r="UOU17" s="23"/>
      <c r="UOV17" s="23"/>
      <c r="UOW17" s="23"/>
      <c r="UOX17" s="23"/>
      <c r="UOY17" s="23"/>
      <c r="UOZ17" s="23"/>
      <c r="UPA17" s="23"/>
      <c r="UPB17" s="23"/>
      <c r="UPC17" s="23"/>
      <c r="UPD17" s="23"/>
      <c r="UPE17" s="23"/>
      <c r="UPF17" s="23"/>
      <c r="UPG17" s="23"/>
      <c r="UPH17" s="23"/>
      <c r="UPI17" s="23"/>
      <c r="UPJ17" s="23"/>
      <c r="UPK17" s="23"/>
      <c r="UPL17" s="23"/>
      <c r="UPM17" s="23"/>
      <c r="UPN17" s="23"/>
      <c r="UPO17" s="23"/>
      <c r="UPP17" s="23"/>
      <c r="UPQ17" s="23"/>
      <c r="UPR17" s="23"/>
      <c r="UPS17" s="23"/>
      <c r="UPT17" s="23"/>
      <c r="UPU17" s="23"/>
      <c r="UPV17" s="23"/>
      <c r="UPW17" s="23"/>
      <c r="UPX17" s="23"/>
      <c r="UPY17" s="23"/>
      <c r="UPZ17" s="23"/>
      <c r="UQA17" s="23"/>
      <c r="UQB17" s="23"/>
      <c r="UQC17" s="23"/>
      <c r="UQD17" s="23"/>
      <c r="UQE17" s="23"/>
      <c r="UQF17" s="23"/>
      <c r="UQG17" s="23"/>
      <c r="UQH17" s="23"/>
      <c r="UQI17" s="23"/>
      <c r="UQJ17" s="23"/>
      <c r="UQK17" s="23"/>
      <c r="UQL17" s="23"/>
      <c r="UQM17" s="23"/>
      <c r="UQN17" s="23"/>
      <c r="UQO17" s="23"/>
      <c r="UQP17" s="23"/>
      <c r="UQQ17" s="23"/>
      <c r="UQR17" s="23"/>
      <c r="UQS17" s="23"/>
      <c r="UQT17" s="23"/>
      <c r="UQU17" s="23"/>
      <c r="UQV17" s="23"/>
      <c r="UQW17" s="23"/>
      <c r="UQX17" s="23"/>
      <c r="UQY17" s="23"/>
      <c r="UQZ17" s="23"/>
      <c r="URA17" s="23"/>
      <c r="URB17" s="23"/>
      <c r="URC17" s="23"/>
      <c r="URD17" s="23"/>
      <c r="URE17" s="23"/>
      <c r="URF17" s="23"/>
      <c r="URG17" s="23"/>
      <c r="URH17" s="23"/>
      <c r="URI17" s="23"/>
      <c r="URJ17" s="23"/>
      <c r="URK17" s="23"/>
      <c r="URL17" s="23"/>
      <c r="URM17" s="23"/>
      <c r="URN17" s="23"/>
      <c r="URO17" s="23"/>
      <c r="URP17" s="23"/>
      <c r="URQ17" s="23"/>
      <c r="URR17" s="23"/>
      <c r="URS17" s="23"/>
      <c r="URT17" s="23"/>
      <c r="URU17" s="23"/>
      <c r="URV17" s="23"/>
      <c r="URW17" s="23"/>
      <c r="URX17" s="23"/>
      <c r="URY17" s="23"/>
      <c r="URZ17" s="23"/>
      <c r="USA17" s="23"/>
      <c r="USB17" s="23"/>
      <c r="USC17" s="23"/>
      <c r="USD17" s="23"/>
      <c r="USE17" s="23"/>
      <c r="USF17" s="23"/>
      <c r="USG17" s="23"/>
      <c r="USH17" s="23"/>
      <c r="USI17" s="23"/>
      <c r="USJ17" s="23"/>
      <c r="USK17" s="23"/>
      <c r="USL17" s="23"/>
      <c r="USM17" s="23"/>
      <c r="USN17" s="23"/>
      <c r="USO17" s="23"/>
      <c r="USP17" s="23"/>
      <c r="USQ17" s="23"/>
      <c r="USR17" s="23"/>
      <c r="USS17" s="23"/>
      <c r="UST17" s="23"/>
      <c r="USU17" s="23"/>
      <c r="USV17" s="23"/>
      <c r="USW17" s="23"/>
      <c r="USX17" s="23"/>
      <c r="USY17" s="23"/>
      <c r="USZ17" s="23"/>
      <c r="UTA17" s="23"/>
      <c r="UTB17" s="23"/>
      <c r="UTC17" s="23"/>
      <c r="UTD17" s="23"/>
      <c r="UTE17" s="23"/>
      <c r="UTF17" s="23"/>
      <c r="UTG17" s="23"/>
      <c r="UTH17" s="23"/>
      <c r="UTI17" s="23"/>
      <c r="UTJ17" s="23"/>
      <c r="UTK17" s="23"/>
      <c r="UTL17" s="23"/>
      <c r="UTM17" s="23"/>
      <c r="UTN17" s="23"/>
      <c r="UTO17" s="23"/>
      <c r="UTP17" s="23"/>
      <c r="UTQ17" s="23"/>
      <c r="UTR17" s="23"/>
      <c r="UTS17" s="23"/>
      <c r="UTT17" s="23"/>
      <c r="UTU17" s="23"/>
      <c r="UTV17" s="23"/>
      <c r="UTW17" s="23"/>
      <c r="UTX17" s="23"/>
      <c r="UTY17" s="23"/>
      <c r="UTZ17" s="23"/>
      <c r="UUA17" s="23"/>
      <c r="UUB17" s="23"/>
      <c r="UUC17" s="23"/>
      <c r="UUD17" s="23"/>
      <c r="UUE17" s="23"/>
      <c r="UUF17" s="23"/>
      <c r="UUG17" s="23"/>
      <c r="UUH17" s="23"/>
      <c r="UUI17" s="23"/>
      <c r="UUJ17" s="23"/>
      <c r="UUK17" s="23"/>
      <c r="UUL17" s="23"/>
      <c r="UUM17" s="23"/>
      <c r="UUN17" s="23"/>
      <c r="UUO17" s="23"/>
      <c r="UUP17" s="23"/>
      <c r="UUQ17" s="23"/>
      <c r="UUR17" s="23"/>
      <c r="UUS17" s="23"/>
      <c r="UUT17" s="23"/>
      <c r="UUU17" s="23"/>
      <c r="UUV17" s="23"/>
      <c r="UUW17" s="23"/>
      <c r="UUX17" s="23"/>
      <c r="UUY17" s="23"/>
      <c r="UUZ17" s="23"/>
      <c r="UVA17" s="23"/>
      <c r="UVB17" s="23"/>
      <c r="UVC17" s="23"/>
      <c r="UVD17" s="23"/>
      <c r="UVE17" s="23"/>
      <c r="UVF17" s="23"/>
      <c r="UVG17" s="23"/>
      <c r="UVH17" s="23"/>
      <c r="UVI17" s="23"/>
      <c r="UVJ17" s="23"/>
      <c r="UVK17" s="23"/>
      <c r="UVL17" s="23"/>
      <c r="UVM17" s="23"/>
      <c r="UVN17" s="23"/>
      <c r="UVO17" s="23"/>
      <c r="UVP17" s="23"/>
      <c r="UVQ17" s="23"/>
      <c r="UVR17" s="23"/>
      <c r="UVS17" s="23"/>
      <c r="UVT17" s="23"/>
      <c r="UVU17" s="23"/>
      <c r="UVV17" s="23"/>
      <c r="UVW17" s="23"/>
      <c r="UVX17" s="23"/>
      <c r="UVY17" s="23"/>
      <c r="UVZ17" s="23"/>
      <c r="UWA17" s="23"/>
      <c r="UWB17" s="23"/>
      <c r="UWC17" s="23"/>
      <c r="UWD17" s="23"/>
      <c r="UWE17" s="23"/>
      <c r="UWF17" s="23"/>
      <c r="UWG17" s="23"/>
      <c r="UWH17" s="23"/>
      <c r="UWI17" s="23"/>
      <c r="UWJ17" s="23"/>
      <c r="UWK17" s="23"/>
      <c r="UWL17" s="23"/>
      <c r="UWM17" s="23"/>
      <c r="UWN17" s="23"/>
      <c r="UWO17" s="23"/>
      <c r="UWP17" s="23"/>
      <c r="UWQ17" s="23"/>
      <c r="UWR17" s="23"/>
      <c r="UWS17" s="23"/>
      <c r="UWT17" s="23"/>
      <c r="UWU17" s="23"/>
      <c r="UWV17" s="23"/>
      <c r="UWW17" s="23"/>
      <c r="UWX17" s="23"/>
      <c r="UWY17" s="23"/>
      <c r="UWZ17" s="23"/>
      <c r="UXA17" s="23"/>
      <c r="UXB17" s="23"/>
      <c r="UXC17" s="23"/>
      <c r="UXD17" s="23"/>
      <c r="UXE17" s="23"/>
      <c r="UXF17" s="23"/>
      <c r="UXG17" s="23"/>
      <c r="UXH17" s="23"/>
      <c r="UXI17" s="23"/>
      <c r="UXJ17" s="23"/>
      <c r="UXK17" s="23"/>
      <c r="UXL17" s="23"/>
      <c r="UXM17" s="23"/>
      <c r="UXN17" s="23"/>
      <c r="UXO17" s="23"/>
      <c r="UXP17" s="23"/>
      <c r="UXQ17" s="23"/>
      <c r="UXR17" s="23"/>
      <c r="UXS17" s="23"/>
      <c r="UXT17" s="23"/>
      <c r="UXU17" s="23"/>
      <c r="UXV17" s="23"/>
      <c r="UXW17" s="23"/>
      <c r="UXX17" s="23"/>
      <c r="UXY17" s="23"/>
      <c r="UXZ17" s="23"/>
      <c r="UYA17" s="23"/>
      <c r="UYB17" s="23"/>
      <c r="UYC17" s="23"/>
      <c r="UYD17" s="23"/>
      <c r="UYE17" s="23"/>
      <c r="UYF17" s="23"/>
      <c r="UYG17" s="23"/>
      <c r="UYH17" s="23"/>
      <c r="UYI17" s="23"/>
      <c r="UYJ17" s="23"/>
      <c r="UYK17" s="23"/>
      <c r="UYL17" s="23"/>
      <c r="UYM17" s="23"/>
      <c r="UYN17" s="23"/>
      <c r="UYO17" s="23"/>
      <c r="UYP17" s="23"/>
      <c r="UYQ17" s="23"/>
      <c r="UYR17" s="23"/>
      <c r="UYS17" s="23"/>
      <c r="UYT17" s="23"/>
      <c r="UYU17" s="23"/>
      <c r="UYV17" s="23"/>
      <c r="UYW17" s="23"/>
      <c r="UYX17" s="23"/>
      <c r="UYY17" s="23"/>
      <c r="UYZ17" s="23"/>
      <c r="UZA17" s="23"/>
      <c r="UZB17" s="23"/>
      <c r="UZC17" s="23"/>
      <c r="UZD17" s="23"/>
      <c r="UZE17" s="23"/>
      <c r="UZF17" s="23"/>
      <c r="UZG17" s="23"/>
      <c r="UZH17" s="23"/>
      <c r="UZI17" s="23"/>
      <c r="UZJ17" s="23"/>
      <c r="UZK17" s="23"/>
      <c r="UZL17" s="23"/>
      <c r="UZM17" s="23"/>
      <c r="UZN17" s="23"/>
      <c r="UZO17" s="23"/>
      <c r="UZP17" s="23"/>
      <c r="UZQ17" s="23"/>
      <c r="UZR17" s="23"/>
      <c r="UZS17" s="23"/>
      <c r="UZT17" s="23"/>
      <c r="UZU17" s="23"/>
      <c r="UZV17" s="23"/>
      <c r="UZW17" s="23"/>
      <c r="UZX17" s="23"/>
      <c r="UZY17" s="23"/>
      <c r="UZZ17" s="23"/>
      <c r="VAA17" s="23"/>
      <c r="VAB17" s="23"/>
      <c r="VAC17" s="23"/>
      <c r="VAD17" s="23"/>
      <c r="VAE17" s="23"/>
      <c r="VAF17" s="23"/>
      <c r="VAG17" s="23"/>
      <c r="VAH17" s="23"/>
      <c r="VAI17" s="23"/>
      <c r="VAJ17" s="23"/>
      <c r="VAK17" s="23"/>
      <c r="VAL17" s="23"/>
      <c r="VAM17" s="23"/>
      <c r="VAN17" s="23"/>
      <c r="VAO17" s="23"/>
      <c r="VAP17" s="23"/>
      <c r="VAQ17" s="23"/>
      <c r="VAR17" s="23"/>
      <c r="VAS17" s="23"/>
      <c r="VAT17" s="23"/>
      <c r="VAU17" s="23"/>
      <c r="VAV17" s="23"/>
      <c r="VAW17" s="23"/>
      <c r="VAX17" s="23"/>
      <c r="VAY17" s="23"/>
      <c r="VAZ17" s="23"/>
      <c r="VBA17" s="23"/>
      <c r="VBB17" s="23"/>
      <c r="VBC17" s="23"/>
      <c r="VBD17" s="23"/>
      <c r="VBE17" s="23"/>
      <c r="VBF17" s="23"/>
      <c r="VBG17" s="23"/>
      <c r="VBH17" s="23"/>
      <c r="VBI17" s="23"/>
      <c r="VBJ17" s="23"/>
      <c r="VBK17" s="23"/>
      <c r="VBL17" s="23"/>
      <c r="VBM17" s="23"/>
      <c r="VBN17" s="23"/>
      <c r="VBO17" s="23"/>
      <c r="VBP17" s="23"/>
      <c r="VBQ17" s="23"/>
      <c r="VBR17" s="23"/>
      <c r="VBS17" s="23"/>
      <c r="VBT17" s="23"/>
      <c r="VBU17" s="23"/>
      <c r="VBV17" s="23"/>
      <c r="VBW17" s="23"/>
      <c r="VBX17" s="23"/>
      <c r="VBY17" s="23"/>
      <c r="VBZ17" s="23"/>
      <c r="VCA17" s="23"/>
      <c r="VCB17" s="23"/>
      <c r="VCC17" s="23"/>
      <c r="VCD17" s="23"/>
      <c r="VCE17" s="23"/>
      <c r="VCF17" s="23"/>
      <c r="VCG17" s="23"/>
      <c r="VCH17" s="23"/>
      <c r="VCI17" s="23"/>
      <c r="VCJ17" s="23"/>
      <c r="VCK17" s="23"/>
      <c r="VCL17" s="23"/>
      <c r="VCM17" s="23"/>
      <c r="VCN17" s="23"/>
      <c r="VCO17" s="23"/>
      <c r="VCP17" s="23"/>
      <c r="VCQ17" s="23"/>
      <c r="VCR17" s="23"/>
      <c r="VCS17" s="23"/>
      <c r="VCT17" s="23"/>
      <c r="VCU17" s="23"/>
      <c r="VCV17" s="23"/>
      <c r="VCW17" s="23"/>
      <c r="VCX17" s="23"/>
      <c r="VCY17" s="23"/>
      <c r="VCZ17" s="23"/>
      <c r="VDA17" s="23"/>
      <c r="VDB17" s="23"/>
      <c r="VDC17" s="23"/>
      <c r="VDD17" s="23"/>
      <c r="VDE17" s="23"/>
      <c r="VDF17" s="23"/>
      <c r="VDG17" s="23"/>
      <c r="VDH17" s="23"/>
      <c r="VDI17" s="23"/>
      <c r="VDJ17" s="23"/>
      <c r="VDK17" s="23"/>
      <c r="VDL17" s="23"/>
      <c r="VDM17" s="23"/>
      <c r="VDN17" s="23"/>
      <c r="VDO17" s="23"/>
      <c r="VDP17" s="23"/>
      <c r="VDQ17" s="23"/>
      <c r="VDR17" s="23"/>
      <c r="VDS17" s="23"/>
      <c r="VDT17" s="23"/>
      <c r="VDU17" s="23"/>
      <c r="VDV17" s="23"/>
      <c r="VDW17" s="23"/>
      <c r="VDX17" s="23"/>
      <c r="VDY17" s="23"/>
      <c r="VDZ17" s="23"/>
      <c r="VEA17" s="23"/>
      <c r="VEB17" s="23"/>
      <c r="VEC17" s="23"/>
      <c r="VED17" s="23"/>
      <c r="VEE17" s="23"/>
      <c r="VEF17" s="23"/>
      <c r="VEG17" s="23"/>
      <c r="VEH17" s="23"/>
      <c r="VEI17" s="23"/>
      <c r="VEJ17" s="23"/>
      <c r="VEK17" s="23"/>
      <c r="VEL17" s="23"/>
      <c r="VEM17" s="23"/>
      <c r="VEN17" s="23"/>
      <c r="VEO17" s="23"/>
      <c r="VEP17" s="23"/>
      <c r="VEQ17" s="23"/>
      <c r="VER17" s="23"/>
      <c r="VES17" s="23"/>
      <c r="VET17" s="23"/>
      <c r="VEU17" s="23"/>
      <c r="VEV17" s="23"/>
      <c r="VEW17" s="23"/>
      <c r="VEX17" s="23"/>
      <c r="VEY17" s="23"/>
      <c r="VEZ17" s="23"/>
      <c r="VFA17" s="23"/>
      <c r="VFB17" s="23"/>
      <c r="VFC17" s="23"/>
      <c r="VFD17" s="23"/>
      <c r="VFE17" s="23"/>
      <c r="VFF17" s="23"/>
      <c r="VFG17" s="23"/>
      <c r="VFH17" s="23"/>
      <c r="VFI17" s="23"/>
      <c r="VFJ17" s="23"/>
      <c r="VFK17" s="23"/>
      <c r="VFL17" s="23"/>
      <c r="VFM17" s="23"/>
      <c r="VFN17" s="23"/>
      <c r="VFO17" s="23"/>
      <c r="VFP17" s="23"/>
      <c r="VFQ17" s="23"/>
      <c r="VFR17" s="23"/>
      <c r="VFS17" s="23"/>
      <c r="VFT17" s="23"/>
      <c r="VFU17" s="23"/>
      <c r="VFV17" s="23"/>
      <c r="VFW17" s="23"/>
      <c r="VFX17" s="23"/>
      <c r="VFY17" s="23"/>
      <c r="VFZ17" s="23"/>
      <c r="VGA17" s="23"/>
      <c r="VGB17" s="23"/>
      <c r="VGC17" s="23"/>
      <c r="VGD17" s="23"/>
      <c r="VGE17" s="23"/>
      <c r="VGF17" s="23"/>
      <c r="VGG17" s="23"/>
      <c r="VGH17" s="23"/>
      <c r="VGI17" s="23"/>
      <c r="VGJ17" s="23"/>
      <c r="VGK17" s="23"/>
      <c r="VGL17" s="23"/>
      <c r="VGM17" s="23"/>
      <c r="VGN17" s="23"/>
      <c r="VGO17" s="23"/>
      <c r="VGP17" s="23"/>
      <c r="VGQ17" s="23"/>
      <c r="VGR17" s="23"/>
      <c r="VGS17" s="23"/>
      <c r="VGT17" s="23"/>
      <c r="VGU17" s="23"/>
      <c r="VGV17" s="23"/>
      <c r="VGW17" s="23"/>
      <c r="VGX17" s="23"/>
      <c r="VGY17" s="23"/>
      <c r="VGZ17" s="23"/>
      <c r="VHA17" s="23"/>
      <c r="VHB17" s="23"/>
      <c r="VHC17" s="23"/>
      <c r="VHD17" s="23"/>
      <c r="VHE17" s="23"/>
      <c r="VHF17" s="23"/>
      <c r="VHG17" s="23"/>
      <c r="VHH17" s="23"/>
      <c r="VHI17" s="23"/>
      <c r="VHJ17" s="23"/>
      <c r="VHK17" s="23"/>
      <c r="VHL17" s="23"/>
      <c r="VHM17" s="23"/>
      <c r="VHN17" s="23"/>
      <c r="VHO17" s="23"/>
      <c r="VHP17" s="23"/>
      <c r="VHQ17" s="23"/>
      <c r="VHR17" s="23"/>
      <c r="VHS17" s="23"/>
      <c r="VHT17" s="23"/>
      <c r="VHU17" s="23"/>
      <c r="VHV17" s="23"/>
      <c r="VHW17" s="23"/>
      <c r="VHX17" s="23"/>
      <c r="VHY17" s="23"/>
      <c r="VHZ17" s="23"/>
      <c r="VIA17" s="23"/>
      <c r="VIB17" s="23"/>
      <c r="VIC17" s="23"/>
      <c r="VID17" s="23"/>
      <c r="VIE17" s="23"/>
      <c r="VIF17" s="23"/>
      <c r="VIG17" s="23"/>
      <c r="VIH17" s="23"/>
      <c r="VII17" s="23"/>
      <c r="VIJ17" s="23"/>
      <c r="VIK17" s="23"/>
      <c r="VIL17" s="23"/>
      <c r="VIM17" s="23"/>
      <c r="VIN17" s="23"/>
      <c r="VIO17" s="23"/>
      <c r="VIP17" s="23"/>
      <c r="VIQ17" s="23"/>
      <c r="VIR17" s="23"/>
      <c r="VIS17" s="23"/>
      <c r="VIT17" s="23"/>
      <c r="VIU17" s="23"/>
      <c r="VIV17" s="23"/>
      <c r="VIW17" s="23"/>
      <c r="VIX17" s="23"/>
      <c r="VIY17" s="23"/>
      <c r="VIZ17" s="23"/>
      <c r="VJA17" s="23"/>
      <c r="VJB17" s="23"/>
      <c r="VJC17" s="23"/>
      <c r="VJD17" s="23"/>
      <c r="VJE17" s="23"/>
      <c r="VJF17" s="23"/>
      <c r="VJG17" s="23"/>
      <c r="VJH17" s="23"/>
      <c r="VJI17" s="23"/>
      <c r="VJJ17" s="23"/>
      <c r="VJK17" s="23"/>
      <c r="VJL17" s="23"/>
      <c r="VJM17" s="23"/>
      <c r="VJN17" s="23"/>
      <c r="VJO17" s="23"/>
      <c r="VJP17" s="23"/>
      <c r="VJQ17" s="23"/>
      <c r="VJR17" s="23"/>
      <c r="VJS17" s="23"/>
      <c r="VJT17" s="23"/>
      <c r="VJU17" s="23"/>
      <c r="VJV17" s="23"/>
      <c r="VJW17" s="23"/>
      <c r="VJX17" s="23"/>
      <c r="VJY17" s="23"/>
      <c r="VJZ17" s="23"/>
      <c r="VKA17" s="23"/>
      <c r="VKB17" s="23"/>
      <c r="VKC17" s="23"/>
      <c r="VKD17" s="23"/>
      <c r="VKE17" s="23"/>
      <c r="VKF17" s="23"/>
      <c r="VKG17" s="23"/>
      <c r="VKH17" s="23"/>
      <c r="VKI17" s="23"/>
      <c r="VKJ17" s="23"/>
      <c r="VKK17" s="23"/>
      <c r="VKL17" s="23"/>
      <c r="VKM17" s="23"/>
      <c r="VKN17" s="23"/>
      <c r="VKO17" s="23"/>
      <c r="VKP17" s="23"/>
      <c r="VKQ17" s="23"/>
      <c r="VKR17" s="23"/>
      <c r="VKS17" s="23"/>
      <c r="VKT17" s="23"/>
      <c r="VKU17" s="23"/>
      <c r="VKV17" s="23"/>
      <c r="VKW17" s="23"/>
      <c r="VKX17" s="23"/>
      <c r="VKY17" s="23"/>
      <c r="VKZ17" s="23"/>
      <c r="VLA17" s="23"/>
      <c r="VLB17" s="23"/>
      <c r="VLC17" s="23"/>
      <c r="VLD17" s="23"/>
      <c r="VLE17" s="23"/>
      <c r="VLF17" s="23"/>
      <c r="VLG17" s="23"/>
      <c r="VLH17" s="23"/>
      <c r="VLI17" s="23"/>
      <c r="VLJ17" s="23"/>
      <c r="VLK17" s="23"/>
      <c r="VLL17" s="23"/>
      <c r="VLM17" s="23"/>
      <c r="VLN17" s="23"/>
      <c r="VLO17" s="23"/>
      <c r="VLP17" s="23"/>
      <c r="VLQ17" s="23"/>
      <c r="VLR17" s="23"/>
      <c r="VLS17" s="23"/>
      <c r="VLT17" s="23"/>
      <c r="VLU17" s="23"/>
      <c r="VLV17" s="23"/>
      <c r="VLW17" s="23"/>
      <c r="VLX17" s="23"/>
      <c r="VLY17" s="23"/>
      <c r="VLZ17" s="23"/>
      <c r="VMA17" s="23"/>
      <c r="VMB17" s="23"/>
      <c r="VMC17" s="23"/>
      <c r="VMD17" s="23"/>
      <c r="VME17" s="23"/>
      <c r="VMF17" s="23"/>
      <c r="VMG17" s="23"/>
      <c r="VMH17" s="23"/>
      <c r="VMI17" s="23"/>
      <c r="VMJ17" s="23"/>
      <c r="VMK17" s="23"/>
      <c r="VML17" s="23"/>
      <c r="VMM17" s="23"/>
      <c r="VMN17" s="23"/>
      <c r="VMO17" s="23"/>
      <c r="VMP17" s="23"/>
      <c r="VMQ17" s="23"/>
      <c r="VMR17" s="23"/>
      <c r="VMS17" s="23"/>
      <c r="VMT17" s="23"/>
      <c r="VMU17" s="23"/>
      <c r="VMV17" s="23"/>
      <c r="VMW17" s="23"/>
      <c r="VMX17" s="23"/>
      <c r="VMY17" s="23"/>
      <c r="VMZ17" s="23"/>
      <c r="VNA17" s="23"/>
      <c r="VNB17" s="23"/>
      <c r="VNC17" s="23"/>
      <c r="VND17" s="23"/>
      <c r="VNE17" s="23"/>
      <c r="VNF17" s="23"/>
      <c r="VNG17" s="23"/>
      <c r="VNH17" s="23"/>
      <c r="VNI17" s="23"/>
      <c r="VNJ17" s="23"/>
      <c r="VNK17" s="23"/>
      <c r="VNL17" s="23"/>
      <c r="VNM17" s="23"/>
      <c r="VNN17" s="23"/>
      <c r="VNO17" s="23"/>
      <c r="VNP17" s="23"/>
      <c r="VNQ17" s="23"/>
      <c r="VNR17" s="23"/>
      <c r="VNS17" s="23"/>
      <c r="VNT17" s="23"/>
      <c r="VNU17" s="23"/>
      <c r="VNV17" s="23"/>
      <c r="VNW17" s="23"/>
      <c r="VNX17" s="23"/>
      <c r="VNY17" s="23"/>
      <c r="VNZ17" s="23"/>
      <c r="VOA17" s="23"/>
      <c r="VOB17" s="23"/>
      <c r="VOC17" s="23"/>
      <c r="VOD17" s="23"/>
      <c r="VOE17" s="23"/>
      <c r="VOF17" s="23"/>
      <c r="VOG17" s="23"/>
      <c r="VOH17" s="23"/>
      <c r="VOI17" s="23"/>
      <c r="VOJ17" s="23"/>
      <c r="VOK17" s="23"/>
      <c r="VOL17" s="23"/>
      <c r="VOM17" s="23"/>
      <c r="VON17" s="23"/>
      <c r="VOO17" s="23"/>
      <c r="VOP17" s="23"/>
      <c r="VOQ17" s="23"/>
      <c r="VOR17" s="23"/>
      <c r="VOS17" s="23"/>
      <c r="VOT17" s="23"/>
      <c r="VOU17" s="23"/>
      <c r="VOV17" s="23"/>
      <c r="VOW17" s="23"/>
      <c r="VOX17" s="23"/>
      <c r="VOY17" s="23"/>
      <c r="VOZ17" s="23"/>
      <c r="VPA17" s="23"/>
      <c r="VPB17" s="23"/>
      <c r="VPC17" s="23"/>
      <c r="VPD17" s="23"/>
      <c r="VPE17" s="23"/>
      <c r="VPF17" s="23"/>
      <c r="VPG17" s="23"/>
      <c r="VPH17" s="23"/>
      <c r="VPI17" s="23"/>
      <c r="VPJ17" s="23"/>
      <c r="VPK17" s="23"/>
      <c r="VPL17" s="23"/>
      <c r="VPM17" s="23"/>
      <c r="VPN17" s="23"/>
      <c r="VPO17" s="23"/>
      <c r="VPP17" s="23"/>
      <c r="VPQ17" s="23"/>
      <c r="VPR17" s="23"/>
      <c r="VPS17" s="23"/>
      <c r="VPT17" s="23"/>
      <c r="VPU17" s="23"/>
      <c r="VPV17" s="23"/>
      <c r="VPW17" s="23"/>
      <c r="VPX17" s="23"/>
      <c r="VPY17" s="23"/>
      <c r="VPZ17" s="23"/>
      <c r="VQA17" s="23"/>
      <c r="VQB17" s="23"/>
      <c r="VQC17" s="23"/>
      <c r="VQD17" s="23"/>
      <c r="VQE17" s="23"/>
      <c r="VQF17" s="23"/>
      <c r="VQG17" s="23"/>
      <c r="VQH17" s="23"/>
      <c r="VQI17" s="23"/>
      <c r="VQJ17" s="23"/>
      <c r="VQK17" s="23"/>
      <c r="VQL17" s="23"/>
      <c r="VQM17" s="23"/>
      <c r="VQN17" s="23"/>
      <c r="VQO17" s="23"/>
      <c r="VQP17" s="23"/>
      <c r="VQQ17" s="23"/>
      <c r="VQR17" s="23"/>
      <c r="VQS17" s="23"/>
      <c r="VQT17" s="23"/>
      <c r="VQU17" s="23"/>
      <c r="VQV17" s="23"/>
      <c r="VQW17" s="23"/>
      <c r="VQX17" s="23"/>
      <c r="VQY17" s="23"/>
      <c r="VQZ17" s="23"/>
      <c r="VRA17" s="23"/>
      <c r="VRB17" s="23"/>
      <c r="VRC17" s="23"/>
      <c r="VRD17" s="23"/>
      <c r="VRE17" s="23"/>
      <c r="VRF17" s="23"/>
      <c r="VRG17" s="23"/>
      <c r="VRH17" s="23"/>
      <c r="VRI17" s="23"/>
      <c r="VRJ17" s="23"/>
      <c r="VRK17" s="23"/>
      <c r="VRL17" s="23"/>
      <c r="VRM17" s="23"/>
      <c r="VRN17" s="23"/>
      <c r="VRO17" s="23"/>
      <c r="VRP17" s="23"/>
      <c r="VRQ17" s="23"/>
      <c r="VRR17" s="23"/>
      <c r="VRS17" s="23"/>
      <c r="VRT17" s="23"/>
      <c r="VRU17" s="23"/>
      <c r="VRV17" s="23"/>
      <c r="VRW17" s="23"/>
      <c r="VRX17" s="23"/>
      <c r="VRY17" s="23"/>
      <c r="VRZ17" s="23"/>
      <c r="VSA17" s="23"/>
      <c r="VSB17" s="23"/>
      <c r="VSC17" s="23"/>
      <c r="VSD17" s="23"/>
      <c r="VSE17" s="23"/>
      <c r="VSF17" s="23"/>
      <c r="VSG17" s="23"/>
      <c r="VSH17" s="23"/>
      <c r="VSI17" s="23"/>
      <c r="VSJ17" s="23"/>
      <c r="VSK17" s="23"/>
      <c r="VSL17" s="23"/>
      <c r="VSM17" s="23"/>
      <c r="VSN17" s="23"/>
      <c r="VSO17" s="23"/>
      <c r="VSP17" s="23"/>
      <c r="VSQ17" s="23"/>
      <c r="VSR17" s="23"/>
      <c r="VSS17" s="23"/>
      <c r="VST17" s="23"/>
      <c r="VSU17" s="23"/>
      <c r="VSV17" s="23"/>
      <c r="VSW17" s="23"/>
      <c r="VSX17" s="23"/>
      <c r="VSY17" s="23"/>
      <c r="VSZ17" s="23"/>
      <c r="VTA17" s="23"/>
      <c r="VTB17" s="23"/>
      <c r="VTC17" s="23"/>
      <c r="VTD17" s="23"/>
      <c r="VTE17" s="23"/>
      <c r="VTF17" s="23"/>
      <c r="VTG17" s="23"/>
      <c r="VTH17" s="23"/>
      <c r="VTI17" s="23"/>
      <c r="VTJ17" s="23"/>
      <c r="VTK17" s="23"/>
      <c r="VTL17" s="23"/>
      <c r="VTM17" s="23"/>
      <c r="VTN17" s="23"/>
      <c r="VTO17" s="23"/>
      <c r="VTP17" s="23"/>
      <c r="VTQ17" s="23"/>
      <c r="VTR17" s="23"/>
      <c r="VTS17" s="23"/>
      <c r="VTT17" s="23"/>
      <c r="VTU17" s="23"/>
      <c r="VTV17" s="23"/>
      <c r="VTW17" s="23"/>
      <c r="VTX17" s="23"/>
      <c r="VTY17" s="23"/>
      <c r="VTZ17" s="23"/>
      <c r="VUA17" s="23"/>
      <c r="VUB17" s="23"/>
      <c r="VUC17" s="23"/>
      <c r="VUD17" s="23"/>
      <c r="VUE17" s="23"/>
      <c r="VUF17" s="23"/>
      <c r="VUG17" s="23"/>
      <c r="VUH17" s="23"/>
      <c r="VUI17" s="23"/>
      <c r="VUJ17" s="23"/>
      <c r="VUK17" s="23"/>
      <c r="VUL17" s="23"/>
      <c r="VUM17" s="23"/>
      <c r="VUN17" s="23"/>
      <c r="VUO17" s="23"/>
      <c r="VUP17" s="23"/>
      <c r="VUQ17" s="23"/>
      <c r="VUR17" s="23"/>
      <c r="VUS17" s="23"/>
      <c r="VUT17" s="23"/>
      <c r="VUU17" s="23"/>
      <c r="VUV17" s="23"/>
      <c r="VUW17" s="23"/>
      <c r="VUX17" s="23"/>
      <c r="VUY17" s="23"/>
      <c r="VUZ17" s="23"/>
      <c r="VVA17" s="23"/>
      <c r="VVB17" s="23"/>
      <c r="VVC17" s="23"/>
      <c r="VVD17" s="23"/>
      <c r="VVE17" s="23"/>
      <c r="VVF17" s="23"/>
      <c r="VVG17" s="23"/>
      <c r="VVH17" s="23"/>
      <c r="VVI17" s="23"/>
      <c r="VVJ17" s="23"/>
      <c r="VVK17" s="23"/>
      <c r="VVL17" s="23"/>
      <c r="VVM17" s="23"/>
      <c r="VVN17" s="23"/>
      <c r="VVO17" s="23"/>
      <c r="VVP17" s="23"/>
      <c r="VVQ17" s="23"/>
      <c r="VVR17" s="23"/>
      <c r="VVS17" s="23"/>
      <c r="VVT17" s="23"/>
      <c r="VVU17" s="23"/>
      <c r="VVV17" s="23"/>
      <c r="VVW17" s="23"/>
      <c r="VVX17" s="23"/>
      <c r="VVY17" s="23"/>
      <c r="VVZ17" s="23"/>
      <c r="VWA17" s="23"/>
      <c r="VWB17" s="23"/>
      <c r="VWC17" s="23"/>
      <c r="VWD17" s="23"/>
      <c r="VWE17" s="23"/>
      <c r="VWF17" s="23"/>
      <c r="VWG17" s="23"/>
      <c r="VWH17" s="23"/>
      <c r="VWI17" s="23"/>
      <c r="VWJ17" s="23"/>
      <c r="VWK17" s="23"/>
      <c r="VWL17" s="23"/>
      <c r="VWM17" s="23"/>
      <c r="VWN17" s="23"/>
      <c r="VWO17" s="23"/>
      <c r="VWP17" s="23"/>
      <c r="VWQ17" s="23"/>
      <c r="VWR17" s="23"/>
      <c r="VWS17" s="23"/>
      <c r="VWT17" s="23"/>
      <c r="VWU17" s="23"/>
      <c r="VWV17" s="23"/>
      <c r="VWW17" s="23"/>
      <c r="VWX17" s="23"/>
      <c r="VWY17" s="23"/>
      <c r="VWZ17" s="23"/>
      <c r="VXA17" s="23"/>
      <c r="VXB17" s="23"/>
      <c r="VXC17" s="23"/>
      <c r="VXD17" s="23"/>
      <c r="VXE17" s="23"/>
      <c r="VXF17" s="23"/>
      <c r="VXG17" s="23"/>
      <c r="VXH17" s="23"/>
      <c r="VXI17" s="23"/>
      <c r="VXJ17" s="23"/>
      <c r="VXK17" s="23"/>
      <c r="VXL17" s="23"/>
      <c r="VXM17" s="23"/>
      <c r="VXN17" s="23"/>
      <c r="VXO17" s="23"/>
      <c r="VXP17" s="23"/>
      <c r="VXQ17" s="23"/>
      <c r="VXR17" s="23"/>
      <c r="VXS17" s="23"/>
      <c r="VXT17" s="23"/>
      <c r="VXU17" s="23"/>
      <c r="VXV17" s="23"/>
      <c r="VXW17" s="23"/>
      <c r="VXX17" s="23"/>
      <c r="VXY17" s="23"/>
      <c r="VXZ17" s="23"/>
      <c r="VYA17" s="23"/>
      <c r="VYB17" s="23"/>
      <c r="VYC17" s="23"/>
      <c r="VYD17" s="23"/>
      <c r="VYE17" s="23"/>
      <c r="VYF17" s="23"/>
      <c r="VYG17" s="23"/>
      <c r="VYH17" s="23"/>
      <c r="VYI17" s="23"/>
      <c r="VYJ17" s="23"/>
      <c r="VYK17" s="23"/>
      <c r="VYL17" s="23"/>
      <c r="VYM17" s="23"/>
      <c r="VYN17" s="23"/>
      <c r="VYO17" s="23"/>
      <c r="VYP17" s="23"/>
      <c r="VYQ17" s="23"/>
      <c r="VYR17" s="23"/>
      <c r="VYS17" s="23"/>
      <c r="VYT17" s="23"/>
      <c r="VYU17" s="23"/>
      <c r="VYV17" s="23"/>
      <c r="VYW17" s="23"/>
      <c r="VYX17" s="23"/>
      <c r="VYY17" s="23"/>
      <c r="VYZ17" s="23"/>
      <c r="VZA17" s="23"/>
      <c r="VZB17" s="23"/>
      <c r="VZC17" s="23"/>
      <c r="VZD17" s="23"/>
      <c r="VZE17" s="23"/>
      <c r="VZF17" s="23"/>
      <c r="VZG17" s="23"/>
      <c r="VZH17" s="23"/>
      <c r="VZI17" s="23"/>
      <c r="VZJ17" s="23"/>
      <c r="VZK17" s="23"/>
      <c r="VZL17" s="23"/>
      <c r="VZM17" s="23"/>
      <c r="VZN17" s="23"/>
      <c r="VZO17" s="23"/>
      <c r="VZP17" s="23"/>
      <c r="VZQ17" s="23"/>
      <c r="VZR17" s="23"/>
      <c r="VZS17" s="23"/>
      <c r="VZT17" s="23"/>
      <c r="VZU17" s="23"/>
      <c r="VZV17" s="23"/>
      <c r="VZW17" s="23"/>
      <c r="VZX17" s="23"/>
      <c r="VZY17" s="23"/>
      <c r="VZZ17" s="23"/>
      <c r="WAA17" s="23"/>
      <c r="WAB17" s="23"/>
      <c r="WAC17" s="23"/>
      <c r="WAD17" s="23"/>
      <c r="WAE17" s="23"/>
      <c r="WAF17" s="23"/>
      <c r="WAG17" s="23"/>
      <c r="WAH17" s="23"/>
      <c r="WAI17" s="23"/>
      <c r="WAJ17" s="23"/>
      <c r="WAK17" s="23"/>
      <c r="WAL17" s="23"/>
      <c r="WAM17" s="23"/>
      <c r="WAN17" s="23"/>
      <c r="WAO17" s="23"/>
      <c r="WAP17" s="23"/>
      <c r="WAQ17" s="23"/>
      <c r="WAR17" s="23"/>
      <c r="WAS17" s="23"/>
      <c r="WAT17" s="23"/>
      <c r="WAU17" s="23"/>
      <c r="WAV17" s="23"/>
      <c r="WAW17" s="23"/>
      <c r="WAX17" s="23"/>
      <c r="WAY17" s="23"/>
      <c r="WAZ17" s="23"/>
      <c r="WBA17" s="23"/>
      <c r="WBB17" s="23"/>
      <c r="WBC17" s="23"/>
      <c r="WBD17" s="23"/>
      <c r="WBE17" s="23"/>
      <c r="WBF17" s="23"/>
      <c r="WBG17" s="23"/>
      <c r="WBH17" s="23"/>
      <c r="WBI17" s="23"/>
      <c r="WBJ17" s="23"/>
      <c r="WBK17" s="23"/>
      <c r="WBL17" s="23"/>
      <c r="WBM17" s="23"/>
      <c r="WBN17" s="23"/>
      <c r="WBO17" s="23"/>
      <c r="WBP17" s="23"/>
      <c r="WBQ17" s="23"/>
      <c r="WBR17" s="23"/>
      <c r="WBS17" s="23"/>
      <c r="WBT17" s="23"/>
      <c r="WBU17" s="23"/>
      <c r="WBV17" s="23"/>
      <c r="WBW17" s="23"/>
      <c r="WBX17" s="23"/>
      <c r="WBY17" s="23"/>
      <c r="WBZ17" s="23"/>
      <c r="WCA17" s="23"/>
      <c r="WCB17" s="23"/>
      <c r="WCC17" s="23"/>
      <c r="WCD17" s="23"/>
      <c r="WCE17" s="23"/>
      <c r="WCF17" s="23"/>
      <c r="WCG17" s="23"/>
      <c r="WCH17" s="23"/>
      <c r="WCI17" s="23"/>
      <c r="WCJ17" s="23"/>
      <c r="WCK17" s="23"/>
      <c r="WCL17" s="23"/>
      <c r="WCM17" s="23"/>
      <c r="WCN17" s="23"/>
      <c r="WCO17" s="23"/>
      <c r="WCP17" s="23"/>
      <c r="WCQ17" s="23"/>
      <c r="WCR17" s="23"/>
      <c r="WCS17" s="23"/>
      <c r="WCT17" s="23"/>
      <c r="WCU17" s="23"/>
      <c r="WCV17" s="23"/>
      <c r="WCW17" s="23"/>
      <c r="WCX17" s="23"/>
      <c r="WCY17" s="23"/>
      <c r="WCZ17" s="23"/>
      <c r="WDA17" s="23"/>
      <c r="WDB17" s="23"/>
      <c r="WDC17" s="23"/>
      <c r="WDD17" s="23"/>
      <c r="WDE17" s="23"/>
      <c r="WDF17" s="23"/>
      <c r="WDG17" s="23"/>
      <c r="WDH17" s="23"/>
      <c r="WDI17" s="23"/>
      <c r="WDJ17" s="23"/>
      <c r="WDK17" s="23"/>
      <c r="WDL17" s="23"/>
      <c r="WDM17" s="23"/>
      <c r="WDN17" s="23"/>
      <c r="WDO17" s="23"/>
      <c r="WDP17" s="23"/>
      <c r="WDQ17" s="23"/>
      <c r="WDR17" s="23"/>
      <c r="WDS17" s="23"/>
      <c r="WDT17" s="23"/>
      <c r="WDU17" s="23"/>
      <c r="WDV17" s="23"/>
      <c r="WDW17" s="23"/>
      <c r="WDX17" s="23"/>
      <c r="WDY17" s="23"/>
      <c r="WDZ17" s="23"/>
      <c r="WEA17" s="23"/>
      <c r="WEB17" s="23"/>
      <c r="WEC17" s="23"/>
      <c r="WED17" s="23"/>
      <c r="WEE17" s="23"/>
      <c r="WEF17" s="23"/>
      <c r="WEG17" s="23"/>
      <c r="WEH17" s="23"/>
      <c r="WEI17" s="23"/>
      <c r="WEJ17" s="23"/>
      <c r="WEK17" s="23"/>
      <c r="WEL17" s="23"/>
      <c r="WEM17" s="23"/>
      <c r="WEN17" s="23"/>
      <c r="WEO17" s="23"/>
      <c r="WEP17" s="23"/>
      <c r="WEQ17" s="23"/>
      <c r="WER17" s="23"/>
      <c r="WES17" s="23"/>
      <c r="WET17" s="23"/>
      <c r="WEU17" s="23"/>
      <c r="WEV17" s="23"/>
      <c r="WEW17" s="23"/>
      <c r="WEX17" s="23"/>
      <c r="WEY17" s="23"/>
      <c r="WEZ17" s="23"/>
      <c r="WFA17" s="23"/>
      <c r="WFB17" s="23"/>
      <c r="WFC17" s="23"/>
      <c r="WFD17" s="23"/>
      <c r="WFE17" s="23"/>
      <c r="WFF17" s="23"/>
      <c r="WFG17" s="23"/>
      <c r="WFH17" s="23"/>
      <c r="WFI17" s="23"/>
      <c r="WFJ17" s="23"/>
      <c r="WFK17" s="23"/>
      <c r="WFL17" s="23"/>
      <c r="WFM17" s="23"/>
      <c r="WFN17" s="23"/>
      <c r="WFO17" s="23"/>
      <c r="WFP17" s="23"/>
      <c r="WFQ17" s="23"/>
      <c r="WFR17" s="23"/>
      <c r="WFS17" s="23"/>
      <c r="WFT17" s="23"/>
      <c r="WFU17" s="23"/>
      <c r="WFV17" s="23"/>
      <c r="WFW17" s="23"/>
      <c r="WFX17" s="23"/>
      <c r="WFY17" s="23"/>
      <c r="WFZ17" s="23"/>
      <c r="WGA17" s="23"/>
      <c r="WGB17" s="23"/>
      <c r="WGC17" s="23"/>
      <c r="WGD17" s="23"/>
      <c r="WGE17" s="23"/>
      <c r="WGF17" s="23"/>
      <c r="WGG17" s="23"/>
      <c r="WGH17" s="23"/>
      <c r="WGI17" s="23"/>
      <c r="WGJ17" s="23"/>
      <c r="WGK17" s="23"/>
      <c r="WGL17" s="23"/>
      <c r="WGM17" s="23"/>
      <c r="WGN17" s="23"/>
      <c r="WGO17" s="23"/>
      <c r="WGP17" s="23"/>
      <c r="WGQ17" s="23"/>
      <c r="WGR17" s="23"/>
      <c r="WGS17" s="23"/>
      <c r="WGT17" s="23"/>
      <c r="WGU17" s="23"/>
      <c r="WGV17" s="23"/>
      <c r="WGW17" s="23"/>
      <c r="WGX17" s="23"/>
      <c r="WGY17" s="23"/>
      <c r="WGZ17" s="23"/>
      <c r="WHA17" s="23"/>
      <c r="WHB17" s="23"/>
      <c r="WHC17" s="23"/>
      <c r="WHD17" s="23"/>
      <c r="WHE17" s="23"/>
      <c r="WHF17" s="23"/>
      <c r="WHG17" s="23"/>
      <c r="WHH17" s="23"/>
      <c r="WHI17" s="23"/>
      <c r="WHJ17" s="23"/>
      <c r="WHK17" s="23"/>
      <c r="WHL17" s="23"/>
      <c r="WHM17" s="23"/>
      <c r="WHN17" s="23"/>
      <c r="WHO17" s="23"/>
      <c r="WHP17" s="23"/>
      <c r="WHQ17" s="23"/>
      <c r="WHR17" s="23"/>
      <c r="WHS17" s="23"/>
      <c r="WHT17" s="23"/>
      <c r="WHU17" s="23"/>
      <c r="WHV17" s="23"/>
      <c r="WHW17" s="23"/>
      <c r="WHX17" s="23"/>
      <c r="WHY17" s="23"/>
      <c r="WHZ17" s="23"/>
      <c r="WIA17" s="23"/>
      <c r="WIB17" s="23"/>
      <c r="WIC17" s="23"/>
      <c r="WID17" s="23"/>
      <c r="WIE17" s="23"/>
      <c r="WIF17" s="23"/>
      <c r="WIG17" s="23"/>
      <c r="WIH17" s="23"/>
      <c r="WII17" s="23"/>
      <c r="WIJ17" s="23"/>
      <c r="WIK17" s="23"/>
      <c r="WIL17" s="23"/>
      <c r="WIM17" s="23"/>
      <c r="WIN17" s="23"/>
      <c r="WIO17" s="23"/>
      <c r="WIP17" s="23"/>
      <c r="WIQ17" s="23"/>
      <c r="WIR17" s="23"/>
      <c r="WIS17" s="23"/>
      <c r="WIT17" s="23"/>
      <c r="WIU17" s="23"/>
      <c r="WIV17" s="23"/>
      <c r="WIW17" s="23"/>
      <c r="WIX17" s="23"/>
      <c r="WIY17" s="23"/>
      <c r="WIZ17" s="23"/>
      <c r="WJA17" s="23"/>
      <c r="WJB17" s="23"/>
      <c r="WJC17" s="23"/>
      <c r="WJD17" s="23"/>
      <c r="WJE17" s="23"/>
      <c r="WJF17" s="23"/>
      <c r="WJG17" s="23"/>
      <c r="WJH17" s="23"/>
      <c r="WJI17" s="23"/>
      <c r="WJJ17" s="23"/>
      <c r="WJK17" s="23"/>
      <c r="WJL17" s="23"/>
      <c r="WJM17" s="23"/>
      <c r="WJN17" s="23"/>
      <c r="WJO17" s="23"/>
      <c r="WJP17" s="23"/>
      <c r="WJQ17" s="23"/>
      <c r="WJR17" s="23"/>
      <c r="WJS17" s="23"/>
      <c r="WJT17" s="23"/>
      <c r="WJU17" s="23"/>
      <c r="WJV17" s="23"/>
      <c r="WJW17" s="23"/>
      <c r="WJX17" s="23"/>
      <c r="WJY17" s="23"/>
      <c r="WJZ17" s="23"/>
      <c r="WKA17" s="23"/>
      <c r="WKB17" s="23"/>
      <c r="WKC17" s="23"/>
      <c r="WKD17" s="23"/>
      <c r="WKE17" s="23"/>
      <c r="WKF17" s="23"/>
      <c r="WKG17" s="23"/>
      <c r="WKH17" s="23"/>
      <c r="WKI17" s="23"/>
      <c r="WKJ17" s="23"/>
      <c r="WKK17" s="23"/>
      <c r="WKL17" s="23"/>
      <c r="WKM17" s="23"/>
      <c r="WKN17" s="23"/>
      <c r="WKO17" s="23"/>
      <c r="WKP17" s="23"/>
      <c r="WKQ17" s="23"/>
      <c r="WKR17" s="23"/>
      <c r="WKS17" s="23"/>
      <c r="WKT17" s="23"/>
      <c r="WKU17" s="23"/>
      <c r="WKV17" s="23"/>
      <c r="WKW17" s="23"/>
      <c r="WKX17" s="23"/>
      <c r="WKY17" s="23"/>
      <c r="WKZ17" s="23"/>
      <c r="WLA17" s="23"/>
      <c r="WLB17" s="23"/>
      <c r="WLC17" s="23"/>
      <c r="WLD17" s="23"/>
      <c r="WLE17" s="23"/>
      <c r="WLF17" s="23"/>
      <c r="WLG17" s="23"/>
      <c r="WLH17" s="23"/>
      <c r="WLI17" s="23"/>
      <c r="WLJ17" s="23"/>
      <c r="WLK17" s="23"/>
      <c r="WLL17" s="23"/>
      <c r="WLM17" s="23"/>
      <c r="WLN17" s="23"/>
      <c r="WLO17" s="23"/>
      <c r="WLP17" s="23"/>
      <c r="WLQ17" s="23"/>
      <c r="WLR17" s="23"/>
      <c r="WLS17" s="23"/>
      <c r="WLT17" s="23"/>
      <c r="WLU17" s="23"/>
      <c r="WLV17" s="23"/>
      <c r="WLW17" s="23"/>
      <c r="WLX17" s="23"/>
      <c r="WLY17" s="23"/>
      <c r="WLZ17" s="23"/>
      <c r="WMA17" s="23"/>
      <c r="WMB17" s="23"/>
      <c r="WMC17" s="23"/>
      <c r="WMD17" s="23"/>
      <c r="WME17" s="23"/>
      <c r="WMF17" s="23"/>
      <c r="WMG17" s="23"/>
      <c r="WMH17" s="23"/>
      <c r="WMI17" s="23"/>
      <c r="WMJ17" s="23"/>
      <c r="WMK17" s="23"/>
      <c r="WML17" s="23"/>
      <c r="WMM17" s="23"/>
      <c r="WMN17" s="23"/>
      <c r="WMO17" s="23"/>
      <c r="WMP17" s="23"/>
      <c r="WMQ17" s="23"/>
      <c r="WMR17" s="23"/>
      <c r="WMS17" s="23"/>
      <c r="WMT17" s="23"/>
      <c r="WMU17" s="23"/>
      <c r="WMV17" s="23"/>
      <c r="WMW17" s="23"/>
      <c r="WMX17" s="23"/>
      <c r="WMY17" s="23"/>
      <c r="WMZ17" s="23"/>
      <c r="WNA17" s="23"/>
      <c r="WNB17" s="23"/>
      <c r="WNC17" s="23"/>
      <c r="WND17" s="23"/>
      <c r="WNE17" s="23"/>
      <c r="WNF17" s="23"/>
      <c r="WNG17" s="23"/>
      <c r="WNH17" s="23"/>
      <c r="WNI17" s="23"/>
      <c r="WNJ17" s="23"/>
      <c r="WNK17" s="23"/>
      <c r="WNL17" s="23"/>
      <c r="WNM17" s="23"/>
      <c r="WNN17" s="23"/>
      <c r="WNO17" s="23"/>
      <c r="WNP17" s="23"/>
      <c r="WNQ17" s="23"/>
      <c r="WNR17" s="23"/>
      <c r="WNS17" s="23"/>
      <c r="WNT17" s="23"/>
      <c r="WNU17" s="23"/>
      <c r="WNV17" s="23"/>
      <c r="WNW17" s="23"/>
      <c r="WNX17" s="23"/>
      <c r="WNY17" s="23"/>
      <c r="WNZ17" s="23"/>
      <c r="WOA17" s="23"/>
      <c r="WOB17" s="23"/>
      <c r="WOC17" s="23"/>
      <c r="WOD17" s="23"/>
      <c r="WOE17" s="23"/>
      <c r="WOF17" s="23"/>
      <c r="WOG17" s="23"/>
      <c r="WOH17" s="23"/>
      <c r="WOI17" s="23"/>
      <c r="WOJ17" s="23"/>
      <c r="WOK17" s="23"/>
      <c r="WOL17" s="23"/>
      <c r="WOM17" s="23"/>
      <c r="WON17" s="23"/>
      <c r="WOO17" s="23"/>
      <c r="WOP17" s="23"/>
      <c r="WOQ17" s="23"/>
      <c r="WOR17" s="23"/>
      <c r="WOS17" s="23"/>
      <c r="WOT17" s="23"/>
      <c r="WOU17" s="23"/>
      <c r="WOV17" s="23"/>
      <c r="WOW17" s="23"/>
      <c r="WOX17" s="23"/>
      <c r="WOY17" s="23"/>
      <c r="WOZ17" s="23"/>
      <c r="WPA17" s="23"/>
      <c r="WPB17" s="23"/>
      <c r="WPC17" s="23"/>
      <c r="WPD17" s="23"/>
      <c r="WPE17" s="23"/>
      <c r="WPF17" s="23"/>
      <c r="WPG17" s="23"/>
      <c r="WPH17" s="23"/>
      <c r="WPI17" s="23"/>
      <c r="WPJ17" s="23"/>
      <c r="WPK17" s="23"/>
      <c r="WPL17" s="23"/>
      <c r="WPM17" s="23"/>
      <c r="WPN17" s="23"/>
      <c r="WPO17" s="23"/>
      <c r="WPP17" s="23"/>
      <c r="WPQ17" s="23"/>
      <c r="WPR17" s="23"/>
      <c r="WPS17" s="23"/>
      <c r="WPT17" s="23"/>
      <c r="WPU17" s="23"/>
      <c r="WPV17" s="23"/>
      <c r="WPW17" s="23"/>
      <c r="WPX17" s="23"/>
      <c r="WPY17" s="23"/>
      <c r="WPZ17" s="23"/>
      <c r="WQA17" s="23"/>
      <c r="WQB17" s="23"/>
      <c r="WQC17" s="23"/>
      <c r="WQD17" s="23"/>
      <c r="WQE17" s="23"/>
      <c r="WQF17" s="23"/>
      <c r="WQG17" s="23"/>
      <c r="WQH17" s="23"/>
      <c r="WQI17" s="23"/>
      <c r="WQJ17" s="23"/>
      <c r="WQK17" s="23"/>
      <c r="WQL17" s="23"/>
      <c r="WQM17" s="23"/>
      <c r="WQN17" s="23"/>
      <c r="WQO17" s="23"/>
      <c r="WQP17" s="23"/>
      <c r="WQQ17" s="23"/>
      <c r="WQR17" s="23"/>
      <c r="WQS17" s="23"/>
      <c r="WQT17" s="23"/>
      <c r="WQU17" s="23"/>
      <c r="WQV17" s="23"/>
      <c r="WQW17" s="23"/>
      <c r="WQX17" s="23"/>
      <c r="WQY17" s="23"/>
      <c r="WQZ17" s="23"/>
      <c r="WRA17" s="23"/>
      <c r="WRB17" s="23"/>
      <c r="WRC17" s="23"/>
      <c r="WRD17" s="23"/>
      <c r="WRE17" s="23"/>
      <c r="WRF17" s="23"/>
      <c r="WRG17" s="23"/>
      <c r="WRH17" s="23"/>
      <c r="WRI17" s="23"/>
      <c r="WRJ17" s="23"/>
      <c r="WRK17" s="23"/>
      <c r="WRL17" s="23"/>
      <c r="WRM17" s="23"/>
      <c r="WRN17" s="23"/>
      <c r="WRO17" s="23"/>
      <c r="WRP17" s="23"/>
      <c r="WRQ17" s="23"/>
      <c r="WRR17" s="23"/>
      <c r="WRS17" s="23"/>
      <c r="WRT17" s="23"/>
      <c r="WRU17" s="23"/>
      <c r="WRV17" s="23"/>
      <c r="WRW17" s="23"/>
      <c r="WRX17" s="23"/>
      <c r="WRY17" s="23"/>
      <c r="WRZ17" s="23"/>
      <c r="WSA17" s="23"/>
      <c r="WSB17" s="23"/>
      <c r="WSC17" s="23"/>
      <c r="WSD17" s="23"/>
      <c r="WSE17" s="23"/>
      <c r="WSF17" s="23"/>
      <c r="WSG17" s="23"/>
      <c r="WSH17" s="23"/>
      <c r="WSI17" s="23"/>
      <c r="WSJ17" s="23"/>
      <c r="WSK17" s="23"/>
      <c r="WSL17" s="23"/>
      <c r="WSM17" s="23"/>
      <c r="WSN17" s="23"/>
      <c r="WSO17" s="23"/>
      <c r="WSP17" s="23"/>
      <c r="WSQ17" s="23"/>
      <c r="WSR17" s="23"/>
      <c r="WSS17" s="23"/>
      <c r="WST17" s="23"/>
      <c r="WSU17" s="23"/>
      <c r="WSV17" s="23"/>
      <c r="WSW17" s="23"/>
      <c r="WSX17" s="23"/>
      <c r="WSY17" s="23"/>
      <c r="WSZ17" s="23"/>
      <c r="WTA17" s="23"/>
      <c r="WTB17" s="23"/>
      <c r="WTC17" s="23"/>
      <c r="WTD17" s="23"/>
      <c r="WTE17" s="23"/>
      <c r="WTF17" s="23"/>
      <c r="WTG17" s="23"/>
      <c r="WTH17" s="23"/>
      <c r="WTI17" s="23"/>
      <c r="WTJ17" s="23"/>
      <c r="WTK17" s="23"/>
      <c r="WTL17" s="23"/>
      <c r="WTM17" s="23"/>
      <c r="WTN17" s="23"/>
      <c r="WTO17" s="23"/>
      <c r="WTP17" s="23"/>
      <c r="WTQ17" s="23"/>
      <c r="WTR17" s="23"/>
      <c r="WTS17" s="23"/>
      <c r="WTT17" s="23"/>
      <c r="WTU17" s="23"/>
      <c r="WTV17" s="23"/>
      <c r="WTW17" s="23"/>
      <c r="WTX17" s="23"/>
      <c r="WTY17" s="23"/>
      <c r="WTZ17" s="23"/>
      <c r="WUA17" s="23"/>
      <c r="WUB17" s="23"/>
      <c r="WUC17" s="23"/>
      <c r="WUD17" s="23"/>
      <c r="WUE17" s="23"/>
      <c r="WUF17" s="23"/>
      <c r="WUG17" s="23"/>
      <c r="WUH17" s="23"/>
      <c r="WUI17" s="23"/>
      <c r="WUJ17" s="23"/>
      <c r="WUK17" s="23"/>
      <c r="WUL17" s="23"/>
      <c r="WUM17" s="23"/>
      <c r="WUN17" s="23"/>
      <c r="WUO17" s="23"/>
      <c r="WUP17" s="23"/>
      <c r="WUQ17" s="23"/>
      <c r="WUR17" s="23"/>
      <c r="WUS17" s="23"/>
      <c r="WUT17" s="23"/>
      <c r="WUU17" s="23"/>
      <c r="WUV17" s="23"/>
      <c r="WUW17" s="23"/>
      <c r="WUX17" s="23"/>
      <c r="WUY17" s="23"/>
      <c r="WUZ17" s="23"/>
      <c r="WVA17" s="23"/>
      <c r="WVB17" s="23"/>
      <c r="WVC17" s="23"/>
      <c r="WVD17" s="23"/>
      <c r="WVE17" s="23"/>
      <c r="WVF17" s="23"/>
      <c r="WVG17" s="23"/>
      <c r="WVH17" s="23"/>
      <c r="WVI17" s="23"/>
      <c r="WVJ17" s="23"/>
      <c r="WVK17" s="23"/>
      <c r="WVL17" s="23"/>
      <c r="WVM17" s="23"/>
      <c r="WVN17" s="23"/>
      <c r="WVO17" s="23"/>
      <c r="WVP17" s="23"/>
      <c r="WVQ17" s="23"/>
      <c r="WVR17" s="23"/>
      <c r="WVS17" s="23"/>
      <c r="WVT17" s="23"/>
      <c r="WVU17" s="23"/>
      <c r="WVV17" s="23"/>
      <c r="WVW17" s="23"/>
      <c r="WVX17" s="23"/>
      <c r="WVY17" s="23"/>
      <c r="WVZ17" s="23"/>
      <c r="WWA17" s="23"/>
      <c r="WWB17" s="23"/>
      <c r="WWC17" s="23"/>
      <c r="WWD17" s="23"/>
      <c r="WWE17" s="23"/>
      <c r="WWF17" s="23"/>
      <c r="WWG17" s="23"/>
      <c r="WWH17" s="23"/>
      <c r="WWI17" s="23"/>
      <c r="WWJ17" s="23"/>
      <c r="WWK17" s="23"/>
      <c r="WWL17" s="23"/>
      <c r="WWM17" s="23"/>
      <c r="WWN17" s="23"/>
      <c r="WWO17" s="23"/>
      <c r="WWP17" s="23"/>
      <c r="WWQ17" s="23"/>
      <c r="WWR17" s="23"/>
      <c r="WWS17" s="23"/>
      <c r="WWT17" s="23"/>
      <c r="WWU17" s="23"/>
      <c r="WWV17" s="23"/>
      <c r="WWW17" s="23"/>
      <c r="WWX17" s="23"/>
      <c r="WWY17" s="23"/>
      <c r="WWZ17" s="23"/>
      <c r="WXA17" s="23"/>
      <c r="WXB17" s="23"/>
      <c r="WXC17" s="23"/>
      <c r="WXD17" s="23"/>
      <c r="WXE17" s="23"/>
      <c r="WXF17" s="23"/>
      <c r="WXG17" s="23"/>
      <c r="WXH17" s="23"/>
      <c r="WXI17" s="23"/>
      <c r="WXJ17" s="23"/>
      <c r="WXK17" s="23"/>
      <c r="WXL17" s="23"/>
      <c r="WXM17" s="23"/>
      <c r="WXN17" s="23"/>
      <c r="WXO17" s="23"/>
      <c r="WXP17" s="23"/>
      <c r="WXQ17" s="23"/>
      <c r="WXR17" s="23"/>
      <c r="WXS17" s="23"/>
      <c r="WXT17" s="23"/>
      <c r="WXU17" s="23"/>
      <c r="WXV17" s="23"/>
      <c r="WXW17" s="23"/>
      <c r="WXX17" s="23"/>
      <c r="WXY17" s="23"/>
      <c r="WXZ17" s="23"/>
      <c r="WYA17" s="23"/>
      <c r="WYB17" s="23"/>
      <c r="WYC17" s="23"/>
      <c r="WYD17" s="23"/>
      <c r="WYE17" s="23"/>
      <c r="WYF17" s="23"/>
      <c r="WYG17" s="23"/>
      <c r="WYH17" s="23"/>
      <c r="WYI17" s="23"/>
      <c r="WYJ17" s="23"/>
      <c r="WYK17" s="23"/>
      <c r="WYL17" s="23"/>
      <c r="WYM17" s="23"/>
      <c r="WYN17" s="23"/>
      <c r="WYO17" s="23"/>
      <c r="WYP17" s="23"/>
      <c r="WYQ17" s="23"/>
      <c r="WYR17" s="23"/>
      <c r="WYS17" s="23"/>
      <c r="WYT17" s="23"/>
      <c r="WYU17" s="23"/>
      <c r="WYV17" s="23"/>
      <c r="WYW17" s="23"/>
      <c r="WYX17" s="23"/>
      <c r="WYY17" s="23"/>
      <c r="WYZ17" s="23"/>
      <c r="WZA17" s="23"/>
      <c r="WZB17" s="23"/>
      <c r="WZC17" s="23"/>
      <c r="WZD17" s="23"/>
      <c r="WZE17" s="23"/>
      <c r="WZF17" s="23"/>
      <c r="WZG17" s="23"/>
      <c r="WZH17" s="23"/>
      <c r="WZI17" s="23"/>
      <c r="WZJ17" s="23"/>
      <c r="WZK17" s="23"/>
      <c r="WZL17" s="23"/>
      <c r="WZM17" s="23"/>
      <c r="WZN17" s="23"/>
      <c r="WZO17" s="23"/>
      <c r="WZP17" s="23"/>
      <c r="WZQ17" s="23"/>
      <c r="WZR17" s="23"/>
      <c r="WZS17" s="23"/>
      <c r="WZT17" s="23"/>
      <c r="WZU17" s="23"/>
      <c r="WZV17" s="23"/>
      <c r="WZW17" s="23"/>
      <c r="WZX17" s="23"/>
      <c r="WZY17" s="23"/>
      <c r="WZZ17" s="23"/>
      <c r="XAA17" s="23"/>
      <c r="XAB17" s="23"/>
      <c r="XAC17" s="23"/>
      <c r="XAD17" s="23"/>
      <c r="XAE17" s="23"/>
      <c r="XAF17" s="23"/>
      <c r="XAG17" s="23"/>
      <c r="XAH17" s="23"/>
      <c r="XAI17" s="23"/>
      <c r="XAJ17" s="23"/>
      <c r="XAK17" s="23"/>
      <c r="XAL17" s="23"/>
      <c r="XAM17" s="23"/>
      <c r="XAN17" s="23"/>
      <c r="XAO17" s="23"/>
      <c r="XAP17" s="23"/>
      <c r="XAQ17" s="23"/>
      <c r="XAR17" s="23"/>
      <c r="XAS17" s="23"/>
      <c r="XAT17" s="23"/>
      <c r="XAU17" s="23"/>
      <c r="XAV17" s="23"/>
      <c r="XAW17" s="23"/>
      <c r="XAX17" s="23"/>
      <c r="XAY17" s="23"/>
      <c r="XAZ17" s="23"/>
      <c r="XBA17" s="23"/>
      <c r="XBB17" s="23"/>
      <c r="XBC17" s="23"/>
      <c r="XBD17" s="23"/>
      <c r="XBE17" s="23"/>
      <c r="XBF17" s="23"/>
      <c r="XBG17" s="23"/>
      <c r="XBH17" s="23"/>
      <c r="XBI17" s="23"/>
      <c r="XBJ17" s="23"/>
      <c r="XBK17" s="23"/>
      <c r="XBL17" s="23"/>
      <c r="XBM17" s="23"/>
      <c r="XBN17" s="23"/>
      <c r="XBO17" s="23"/>
      <c r="XBP17" s="23"/>
      <c r="XBQ17" s="23"/>
      <c r="XBR17" s="23"/>
      <c r="XBS17" s="23"/>
      <c r="XBT17" s="23"/>
      <c r="XBU17" s="23"/>
      <c r="XBV17" s="23"/>
      <c r="XBW17" s="23"/>
      <c r="XBX17" s="23"/>
      <c r="XBY17" s="23"/>
      <c r="XBZ17" s="23"/>
      <c r="XCA17" s="23"/>
      <c r="XCB17" s="23"/>
      <c r="XCC17" s="23"/>
      <c r="XCD17" s="23"/>
      <c r="XCE17" s="23"/>
      <c r="XCF17" s="23"/>
      <c r="XCG17" s="23"/>
      <c r="XCH17" s="23"/>
      <c r="XCI17" s="23"/>
      <c r="XCJ17" s="23"/>
      <c r="XCK17" s="23"/>
      <c r="XCL17" s="23"/>
      <c r="XCM17" s="23"/>
      <c r="XCN17" s="23"/>
      <c r="XCO17" s="23"/>
      <c r="XCP17" s="23"/>
      <c r="XCQ17" s="23"/>
      <c r="XCR17" s="23"/>
      <c r="XCS17" s="23"/>
      <c r="XCT17" s="23"/>
      <c r="XCU17" s="23"/>
      <c r="XCV17" s="23"/>
      <c r="XCW17" s="23"/>
      <c r="XCX17" s="23"/>
      <c r="XCY17" s="23"/>
      <c r="XCZ17" s="23"/>
      <c r="XDA17" s="23"/>
      <c r="XDB17" s="23"/>
      <c r="XDC17" s="23"/>
      <c r="XDD17" s="23"/>
      <c r="XDE17" s="23"/>
      <c r="XDF17" s="23"/>
      <c r="XDG17" s="23"/>
      <c r="XDH17" s="23"/>
      <c r="XDI17" s="23"/>
      <c r="XDJ17" s="23"/>
      <c r="XDK17" s="23"/>
      <c r="XDL17" s="23"/>
      <c r="XDM17" s="23"/>
      <c r="XDN17" s="23"/>
      <c r="XDO17" s="23"/>
      <c r="XDP17" s="23"/>
      <c r="XDQ17" s="23"/>
      <c r="XDR17" s="23"/>
      <c r="XDS17" s="23"/>
      <c r="XDT17" s="23"/>
      <c r="XDU17" s="23"/>
      <c r="XDV17" s="23"/>
      <c r="XDW17" s="23"/>
      <c r="XDX17" s="23"/>
      <c r="XDY17" s="23"/>
      <c r="XDZ17" s="23"/>
      <c r="XEA17" s="23"/>
      <c r="XEB17" s="23"/>
      <c r="XEC17" s="23"/>
      <c r="XED17" s="23"/>
      <c r="XEE17" s="23"/>
      <c r="XEF17" s="23"/>
      <c r="XEG17" s="23"/>
      <c r="XEH17" s="23"/>
      <c r="XEI17" s="23"/>
      <c r="XEJ17" s="23"/>
      <c r="XEK17" s="23"/>
      <c r="XEL17" s="23"/>
      <c r="XEM17" s="23"/>
      <c r="XEN17" s="23"/>
      <c r="XEO17" s="23"/>
      <c r="XEP17" s="23"/>
      <c r="XEQ17" s="23"/>
      <c r="XER17" s="23"/>
      <c r="XES17" s="23"/>
      <c r="XET17" s="23"/>
      <c r="XEU17" s="23"/>
      <c r="XEV17" s="23"/>
      <c r="XEW17" s="23"/>
      <c r="XEX17" s="23"/>
      <c r="XEY17" s="23"/>
      <c r="XEZ17" s="23"/>
      <c r="XFA17" s="23"/>
      <c r="XFB17" s="23"/>
      <c r="XFC17" s="23"/>
      <c r="XFD17" s="23"/>
    </row>
    <row r="18" spans="3:16384" s="25" customFormat="1" ht="18.3" hidden="1" customHeight="1" x14ac:dyDescent="0.25">
      <c r="E18" s="30"/>
      <c r="F18" s="30"/>
      <c r="G18" s="30"/>
      <c r="H18" s="30"/>
      <c r="I18" s="30"/>
      <c r="J18" s="30"/>
      <c r="L18" s="28"/>
      <c r="M18" s="28"/>
      <c r="N18" s="30"/>
      <c r="O18" s="28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27"/>
      <c r="CH18" s="27"/>
      <c r="CI18" s="27"/>
      <c r="CJ18" s="27"/>
      <c r="CK18" s="27"/>
      <c r="CL18" s="27"/>
      <c r="CM18" s="28"/>
      <c r="CN18" s="28"/>
      <c r="CO18" s="28"/>
      <c r="CP18" s="28"/>
      <c r="CQ18" s="28"/>
      <c r="CR18" s="28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3:16384" ht="18.3" hidden="1" x14ac:dyDescent="0.25">
      <c r="K19" s="28"/>
      <c r="L19" s="28"/>
      <c r="M19" s="28"/>
      <c r="N19" s="30"/>
      <c r="O19" s="30"/>
    </row>
    <row r="20" spans="3:16384" ht="12.9" hidden="1" x14ac:dyDescent="0.25"/>
    <row r="21" spans="3:16384" ht="12.9" hidden="1" x14ac:dyDescent="0.25"/>
    <row r="22" spans="3:16384" ht="12.9" hidden="1" x14ac:dyDescent="0.25"/>
  </sheetData>
  <sheetProtection sheet="1" objects="1" scenarios="1"/>
  <mergeCells count="101">
    <mergeCell ref="H4:I4"/>
    <mergeCell ref="H10:I10"/>
    <mergeCell ref="BT1:CD1"/>
    <mergeCell ref="BS6:CB6"/>
    <mergeCell ref="AJ6:AT6"/>
    <mergeCell ref="BH6:BR6"/>
    <mergeCell ref="AU6:BE6"/>
    <mergeCell ref="AW12:BE12"/>
    <mergeCell ref="AC13:AM13"/>
    <mergeCell ref="AN13:AV13"/>
    <mergeCell ref="AW13:BE13"/>
    <mergeCell ref="BG16:BL16"/>
    <mergeCell ref="AC16:AM16"/>
    <mergeCell ref="AN16:AV16"/>
    <mergeCell ref="AW16:BE16"/>
    <mergeCell ref="AC14:AM14"/>
    <mergeCell ref="AN14:AV14"/>
    <mergeCell ref="AW14:BE14"/>
    <mergeCell ref="AC15:AM15"/>
    <mergeCell ref="AN15:AV15"/>
    <mergeCell ref="AW15:BE15"/>
    <mergeCell ref="AC12:AM12"/>
    <mergeCell ref="AN12:AV12"/>
    <mergeCell ref="BM16:BR16"/>
    <mergeCell ref="BS16:BX16"/>
    <mergeCell ref="BY16:CD16"/>
    <mergeCell ref="AC11:AM11"/>
    <mergeCell ref="AC10:AM10"/>
    <mergeCell ref="AN10:AV10"/>
    <mergeCell ref="AW10:BE10"/>
    <mergeCell ref="AN11:AV11"/>
    <mergeCell ref="AW11:BE11"/>
    <mergeCell ref="BG14:BL14"/>
    <mergeCell ref="BM14:BR14"/>
    <mergeCell ref="BS14:BX14"/>
    <mergeCell ref="BY14:CD14"/>
    <mergeCell ref="BG15:BL15"/>
    <mergeCell ref="BM15:BR15"/>
    <mergeCell ref="BS15:BX15"/>
    <mergeCell ref="BY15:CD15"/>
    <mergeCell ref="BM12:BR12"/>
    <mergeCell ref="BS12:BX12"/>
    <mergeCell ref="BY12:CD12"/>
    <mergeCell ref="BG13:BL13"/>
    <mergeCell ref="BM13:BR13"/>
    <mergeCell ref="BS13:BX13"/>
    <mergeCell ref="BY13:CD13"/>
    <mergeCell ref="BG12:BL12"/>
    <mergeCell ref="BG10:BL10"/>
    <mergeCell ref="BM10:BR10"/>
    <mergeCell ref="BS10:BX10"/>
    <mergeCell ref="BY10:CD10"/>
    <mergeCell ref="BG11:BL11"/>
    <mergeCell ref="BM11:BR11"/>
    <mergeCell ref="BS11:BX11"/>
    <mergeCell ref="BY11:CD11"/>
    <mergeCell ref="K15:S15"/>
    <mergeCell ref="T10:AA10"/>
    <mergeCell ref="T11:AA11"/>
    <mergeCell ref="T12:AA12"/>
    <mergeCell ref="T13:AA13"/>
    <mergeCell ref="T14:AA14"/>
    <mergeCell ref="T16:AA16"/>
    <mergeCell ref="T15:AA15"/>
    <mergeCell ref="K10:S10"/>
    <mergeCell ref="K11:S11"/>
    <mergeCell ref="K12:S12"/>
    <mergeCell ref="K13:S13"/>
    <mergeCell ref="K14:S14"/>
    <mergeCell ref="K16:S16"/>
    <mergeCell ref="B11:B12"/>
    <mergeCell ref="E11:E12"/>
    <mergeCell ref="G11:G12"/>
    <mergeCell ref="B13:B16"/>
    <mergeCell ref="E13:E14"/>
    <mergeCell ref="G13:G14"/>
    <mergeCell ref="F11:F12"/>
    <mergeCell ref="F13:F14"/>
    <mergeCell ref="B3:B6"/>
    <mergeCell ref="C3:C4"/>
    <mergeCell ref="D3:D4"/>
    <mergeCell ref="E4:E10"/>
    <mergeCell ref="G4:G10"/>
    <mergeCell ref="B7:B8"/>
    <mergeCell ref="B9:B10"/>
    <mergeCell ref="CG1:CK1"/>
    <mergeCell ref="CM1:CQ1"/>
    <mergeCell ref="CS1:CW1"/>
    <mergeCell ref="CY1:DC1"/>
    <mergeCell ref="F4:F10"/>
    <mergeCell ref="W6:AF6"/>
    <mergeCell ref="L6:V6"/>
    <mergeCell ref="BV4:CC4"/>
    <mergeCell ref="BM4:BU4"/>
    <mergeCell ref="AU4:BC4"/>
    <mergeCell ref="AC4:AK4"/>
    <mergeCell ref="AL4:AS4"/>
    <mergeCell ref="BD4:BK4"/>
    <mergeCell ref="K4:S4"/>
    <mergeCell ref="T4:AA4"/>
    <mergeCell ref="X5:Z5"/>
  </mergeCells>
  <conditionalFormatting sqref="BM10 BY10">
    <cfRule type="cellIs" dxfId="1" priority="10" operator="equal">
      <formula>0</formula>
    </cfRule>
  </conditionalFormatting>
  <conditionalFormatting sqref="BM11:BM16 BY11:BY16">
    <cfRule type="cellIs" dxfId="0" priority="1" operator="equal">
      <formula>0</formula>
    </cfRule>
  </conditionalFormatting>
  <dataValidations disablePrompts="1" count="4">
    <dataValidation type="list" allowBlank="1" showInputMessage="1" showErrorMessage="1" sqref="AU6">
      <formula1>"1,3,8,24,72,168,360"</formula1>
    </dataValidation>
    <dataValidation type="list" allowBlank="1" showInputMessage="1" showErrorMessage="1" sqref="AL4 X5">
      <formula1>"1, 2, 3, 4, 5, 6"</formula1>
    </dataValidation>
    <dataValidation type="list" allowBlank="1" showInputMessage="1" showErrorMessage="1" sqref="T4">
      <formula1>"Пехота, Кавалерия, Стрелки, Убийцы, Осадные, Шпионы"</formula1>
    </dataValidation>
    <dataValidation type="list" allowBlank="1" showInputMessage="1" showErrorMessage="1" sqref="BV4">
      <formula1>"Новобранцев,Рекрутов,Воинов,Генералов,Магистров,Одина"</formula1>
    </dataValidation>
  </dataValidations>
  <pageMargins left="0.19685039370078741" right="0.31496062992125984" top="0.39370078740157483" bottom="0.98425196850393704" header="0.23622047244094491" footer="0.23622047244094491"/>
  <pageSetup scale="80" orientation="landscape" r:id="rId1"/>
  <headerFooter>
    <oddFooter>&amp;C&amp;"Helvetica,Regular"&amp;11&amp;K000000&amp;P</oddFooter>
  </headerFooter>
  <colBreaks count="1" manualBreakCount="1">
    <brk id="8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="110" zoomScaleNormal="110" workbookViewId="0">
      <selection activeCell="BV4" sqref="BV4:CC4"/>
    </sheetView>
  </sheetViews>
  <sheetFormatPr defaultColWidth="0" defaultRowHeight="12.9" zeroHeight="1" x14ac:dyDescent="0.25"/>
  <cols>
    <col min="1" max="1" width="12.36328125" customWidth="1"/>
    <col min="2" max="6" width="17.90625" customWidth="1"/>
    <col min="7" max="7" width="19.1796875" hidden="1" customWidth="1"/>
    <col min="8" max="16384" width="8.7265625" hidden="1"/>
  </cols>
  <sheetData>
    <row r="1" spans="1:7" ht="12.9" customHeight="1" x14ac:dyDescent="0.25">
      <c r="A1" s="143" t="s">
        <v>32</v>
      </c>
      <c r="B1" s="143"/>
      <c r="C1" s="143"/>
      <c r="D1" s="143"/>
      <c r="E1" s="143"/>
      <c r="F1" s="143"/>
    </row>
    <row r="2" spans="1:7" ht="13.45" customHeight="1" thickBot="1" x14ac:dyDescent="0.3">
      <c r="A2" s="7" t="s">
        <v>19</v>
      </c>
      <c r="B2" s="7" t="s">
        <v>28</v>
      </c>
      <c r="C2" s="7" t="s">
        <v>29</v>
      </c>
      <c r="D2" s="7" t="s">
        <v>1</v>
      </c>
      <c r="E2" s="7" t="s">
        <v>30</v>
      </c>
      <c r="F2" s="41" t="s">
        <v>63</v>
      </c>
    </row>
    <row r="3" spans="1:7" ht="15.6" x14ac:dyDescent="0.25">
      <c r="A3" s="2">
        <v>1</v>
      </c>
      <c r="B3" s="9">
        <v>100</v>
      </c>
      <c r="C3" s="9">
        <v>100</v>
      </c>
      <c r="D3" s="9">
        <v>1</v>
      </c>
      <c r="E3" s="9">
        <v>100</v>
      </c>
      <c r="F3" s="9">
        <v>100</v>
      </c>
    </row>
    <row r="4" spans="1:7" ht="15.6" x14ac:dyDescent="0.25">
      <c r="A4" s="2">
        <v>2</v>
      </c>
      <c r="B4" s="9">
        <v>200</v>
      </c>
      <c r="C4" s="9">
        <v>200</v>
      </c>
      <c r="D4" s="9">
        <v>2</v>
      </c>
      <c r="E4" s="9">
        <v>200</v>
      </c>
      <c r="F4" s="9">
        <v>200</v>
      </c>
    </row>
    <row r="5" spans="1:7" ht="15.6" x14ac:dyDescent="0.25">
      <c r="A5" s="2">
        <v>3</v>
      </c>
      <c r="B5" s="9">
        <v>400</v>
      </c>
      <c r="C5" s="9">
        <v>400</v>
      </c>
      <c r="D5" s="9">
        <v>5</v>
      </c>
      <c r="E5" s="9">
        <v>400</v>
      </c>
      <c r="F5" s="9">
        <v>400</v>
      </c>
    </row>
    <row r="6" spans="1:7" ht="15.6" x14ac:dyDescent="0.25">
      <c r="A6" s="2">
        <v>4</v>
      </c>
      <c r="B6" s="9">
        <v>1000</v>
      </c>
      <c r="C6" s="9">
        <v>1000</v>
      </c>
      <c r="D6" s="9">
        <v>15</v>
      </c>
      <c r="E6" s="9">
        <v>1000</v>
      </c>
      <c r="F6" s="9">
        <v>1000</v>
      </c>
    </row>
    <row r="7" spans="1:7" ht="15.6" x14ac:dyDescent="0.25">
      <c r="A7" s="2">
        <v>5</v>
      </c>
      <c r="B7" s="9">
        <v>2500</v>
      </c>
      <c r="C7" s="9">
        <v>2500</v>
      </c>
      <c r="D7" s="9">
        <v>45</v>
      </c>
      <c r="E7" s="9">
        <v>2500</v>
      </c>
      <c r="F7" s="9">
        <v>2500</v>
      </c>
    </row>
    <row r="8" spans="1:7" ht="15.6" x14ac:dyDescent="0.25">
      <c r="A8" s="2">
        <v>6</v>
      </c>
      <c r="B8" s="9">
        <v>5000</v>
      </c>
      <c r="C8" s="9">
        <v>5000</v>
      </c>
      <c r="D8" s="9">
        <v>90</v>
      </c>
      <c r="E8" s="9">
        <v>5000</v>
      </c>
      <c r="F8" s="9">
        <v>5000</v>
      </c>
    </row>
    <row r="9" spans="1:7" ht="15.05" x14ac:dyDescent="0.25">
      <c r="A9" s="8"/>
      <c r="B9" s="8"/>
      <c r="C9" s="8"/>
      <c r="D9" s="8"/>
      <c r="E9" s="8"/>
      <c r="F9" s="8"/>
    </row>
    <row r="10" spans="1:7" ht="15.6" customHeight="1" x14ac:dyDescent="0.25">
      <c r="A10" s="143" t="s">
        <v>64</v>
      </c>
      <c r="B10" s="143"/>
      <c r="C10" s="143"/>
      <c r="D10" s="143"/>
      <c r="E10" s="143"/>
      <c r="F10" s="143"/>
    </row>
    <row r="11" spans="1:7" ht="31.7" thickBot="1" x14ac:dyDescent="0.3">
      <c r="A11" s="7" t="s">
        <v>31</v>
      </c>
      <c r="B11" s="7" t="s">
        <v>67</v>
      </c>
      <c r="C11" s="7" t="s">
        <v>68</v>
      </c>
      <c r="D11" s="7" t="s">
        <v>66</v>
      </c>
      <c r="E11" s="7" t="s">
        <v>65</v>
      </c>
      <c r="F11" s="44" t="s">
        <v>69</v>
      </c>
      <c r="G11" s="42" t="s">
        <v>30</v>
      </c>
    </row>
    <row r="12" spans="1:7" ht="15.6" x14ac:dyDescent="0.25">
      <c r="A12" s="2">
        <v>1</v>
      </c>
      <c r="B12" s="9">
        <v>180000000</v>
      </c>
      <c r="C12" s="9">
        <v>120000000</v>
      </c>
      <c r="D12" s="9">
        <v>450000</v>
      </c>
      <c r="E12" s="9">
        <v>50000000</v>
      </c>
      <c r="F12" s="45">
        <v>3000000</v>
      </c>
      <c r="G12" s="43">
        <v>450000000</v>
      </c>
    </row>
    <row r="13" spans="1:7" ht="15.6" x14ac:dyDescent="0.25">
      <c r="A13" s="2">
        <v>2</v>
      </c>
      <c r="B13" s="9">
        <v>1800000000</v>
      </c>
      <c r="C13" s="9">
        <v>360000000</v>
      </c>
      <c r="D13" s="9">
        <v>6750000</v>
      </c>
      <c r="E13" s="9">
        <v>250000000</v>
      </c>
      <c r="F13" s="45">
        <v>21000000</v>
      </c>
      <c r="G13" s="43">
        <v>1800000000</v>
      </c>
    </row>
    <row r="14" spans="1:7" ht="15.6" x14ac:dyDescent="0.25">
      <c r="A14" s="2">
        <v>3</v>
      </c>
      <c r="B14" s="9">
        <v>3600000000</v>
      </c>
      <c r="C14" s="9">
        <v>600000000</v>
      </c>
      <c r="D14" s="9">
        <v>13500000</v>
      </c>
      <c r="E14" s="9">
        <v>1000000000</v>
      </c>
      <c r="F14" s="45">
        <v>60000000</v>
      </c>
      <c r="G14" s="43">
        <v>3150000000</v>
      </c>
    </row>
    <row r="15" spans="1:7" ht="15.6" x14ac:dyDescent="0.25">
      <c r="A15" s="2">
        <v>4</v>
      </c>
      <c r="B15" s="9">
        <v>9000000000</v>
      </c>
      <c r="C15" s="9">
        <v>4800000000</v>
      </c>
      <c r="D15" s="9">
        <v>20250000</v>
      </c>
      <c r="E15" s="9">
        <v>2500000000</v>
      </c>
      <c r="F15" s="45">
        <v>150000000</v>
      </c>
      <c r="G15" s="43">
        <v>6750000000</v>
      </c>
    </row>
    <row r="16" spans="1:7" ht="15.6" x14ac:dyDescent="0.25">
      <c r="A16" s="2">
        <v>5</v>
      </c>
      <c r="B16" s="9">
        <v>18000000000</v>
      </c>
      <c r="C16" s="9">
        <v>9600000000</v>
      </c>
      <c r="D16" s="9">
        <v>27000000</v>
      </c>
      <c r="E16" s="9">
        <v>5000000000</v>
      </c>
      <c r="F16" s="45">
        <v>300000000</v>
      </c>
      <c r="G16" s="43">
        <v>13500000000</v>
      </c>
    </row>
    <row r="17" spans="1:7" ht="15.6" x14ac:dyDescent="0.25">
      <c r="A17" s="2">
        <v>6</v>
      </c>
      <c r="B17" s="9">
        <v>27000000000</v>
      </c>
      <c r="C17" s="9">
        <v>18000000000</v>
      </c>
      <c r="D17" s="9">
        <v>40500000</v>
      </c>
      <c r="E17" s="9">
        <v>8500000000</v>
      </c>
      <c r="F17" s="45">
        <v>1050000000</v>
      </c>
      <c r="G17" s="43">
        <v>22500000000</v>
      </c>
    </row>
    <row r="18" spans="1:7" ht="15.6" x14ac:dyDescent="0.25">
      <c r="A18" s="2">
        <v>7</v>
      </c>
      <c r="B18" s="9">
        <v>45000000000</v>
      </c>
      <c r="C18" s="9">
        <v>24000000000</v>
      </c>
      <c r="D18" s="9">
        <v>58500000</v>
      </c>
      <c r="E18" s="9">
        <v>15000000000</v>
      </c>
      <c r="F18" s="45">
        <v>2100000000</v>
      </c>
      <c r="G18" s="43">
        <v>33750000000</v>
      </c>
    </row>
    <row r="19" spans="1:7" ht="15.6" x14ac:dyDescent="0.25">
      <c r="A19" s="2">
        <v>8</v>
      </c>
      <c r="B19" s="9">
        <v>72000000000</v>
      </c>
      <c r="C19" s="9">
        <v>36000000000</v>
      </c>
      <c r="D19" s="9">
        <v>112500000</v>
      </c>
      <c r="E19" s="9">
        <v>25000000000</v>
      </c>
      <c r="F19" s="45">
        <v>3300000000</v>
      </c>
      <c r="G19" s="43">
        <v>45000000000</v>
      </c>
    </row>
    <row r="20" spans="1:7" ht="15.6" x14ac:dyDescent="0.25">
      <c r="A20" s="2">
        <v>9</v>
      </c>
      <c r="B20" s="9">
        <v>108000000000</v>
      </c>
      <c r="C20" s="9">
        <v>48000000000</v>
      </c>
      <c r="D20" s="9">
        <v>225000000</v>
      </c>
      <c r="E20" s="9">
        <v>40000000000</v>
      </c>
      <c r="F20" s="45">
        <v>5400000000</v>
      </c>
      <c r="G20" s="43">
        <v>67500000000</v>
      </c>
    </row>
    <row r="21" spans="1:7" ht="15.6" x14ac:dyDescent="0.25">
      <c r="A21" s="2">
        <v>10</v>
      </c>
      <c r="B21" s="9">
        <v>180000000000</v>
      </c>
      <c r="C21" s="9">
        <v>102000000000</v>
      </c>
      <c r="D21" s="9">
        <v>360000000</v>
      </c>
      <c r="E21" s="9">
        <v>60000000000</v>
      </c>
      <c r="F21" s="45">
        <v>9000000000</v>
      </c>
      <c r="G21" s="43">
        <v>90000000000</v>
      </c>
    </row>
    <row r="22" spans="1:7" ht="15.6" x14ac:dyDescent="0.25">
      <c r="A22" s="9"/>
      <c r="B22" s="9"/>
      <c r="D22" s="9"/>
      <c r="E22" s="9"/>
      <c r="F22" s="9"/>
    </row>
    <row r="23" spans="1:7" ht="15.05" hidden="1" x14ac:dyDescent="0.25">
      <c r="A23" s="8"/>
      <c r="B23" s="8"/>
      <c r="C23" s="8"/>
      <c r="D23" s="8"/>
      <c r="F23" s="8"/>
    </row>
    <row r="24" spans="1:7" ht="15.05" hidden="1" x14ac:dyDescent="0.25">
      <c r="A24" s="8"/>
      <c r="B24" s="8"/>
      <c r="C24" s="8"/>
      <c r="D24" s="8"/>
      <c r="F24" s="8"/>
    </row>
    <row r="25" spans="1:7" ht="15.05" hidden="1" x14ac:dyDescent="0.25">
      <c r="A25" s="8"/>
      <c r="B25" s="8"/>
      <c r="C25" s="8"/>
      <c r="D25" s="8"/>
      <c r="F25" s="8"/>
    </row>
    <row r="26" spans="1:7" ht="15.05" hidden="1" x14ac:dyDescent="0.25">
      <c r="A26" s="8"/>
      <c r="B26" s="8"/>
      <c r="C26" s="8"/>
      <c r="D26" s="8"/>
      <c r="F26" s="8"/>
    </row>
    <row r="27" spans="1:7" ht="15.05" hidden="1" x14ac:dyDescent="0.25">
      <c r="A27" s="8"/>
      <c r="B27" s="8"/>
      <c r="C27" s="8"/>
      <c r="D27" s="8"/>
      <c r="F27" s="8"/>
    </row>
  </sheetData>
  <mergeCells count="2">
    <mergeCell ref="A10:F10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zoomScale="110" zoomScaleNormal="110" workbookViewId="0">
      <selection activeCell="BV4" sqref="BV4:CC4"/>
    </sheetView>
  </sheetViews>
  <sheetFormatPr defaultColWidth="0" defaultRowHeight="15.6" zeroHeight="1" x14ac:dyDescent="0.25"/>
  <cols>
    <col min="1" max="1" width="10.90625" style="1" customWidth="1"/>
    <col min="2" max="4" width="8.7265625" style="1" customWidth="1"/>
    <col min="5" max="5" width="10.1796875" style="1" customWidth="1"/>
    <col min="6" max="6" width="13.7265625" style="1" customWidth="1"/>
    <col min="7" max="12" width="8.7265625" style="1" customWidth="1"/>
    <col min="13" max="13" width="13.7265625" style="1" hidden="1" customWidth="1"/>
    <col min="14" max="20" width="8.7265625" style="1" hidden="1" customWidth="1"/>
    <col min="21" max="16384" width="8.7265625" style="1" hidden="1"/>
  </cols>
  <sheetData>
    <row r="1" spans="1:19" s="5" customFormat="1" x14ac:dyDescent="0.25">
      <c r="A1" s="141" t="s">
        <v>53</v>
      </c>
      <c r="B1" s="141" t="s">
        <v>19</v>
      </c>
      <c r="C1" s="141" t="s">
        <v>23</v>
      </c>
      <c r="D1" s="141" t="s">
        <v>24</v>
      </c>
      <c r="E1" s="141" t="s">
        <v>25</v>
      </c>
      <c r="F1" s="141" t="s">
        <v>20</v>
      </c>
      <c r="G1" s="3" t="s">
        <v>21</v>
      </c>
      <c r="H1" s="4"/>
      <c r="I1" s="4"/>
      <c r="J1" s="4"/>
      <c r="K1" s="4"/>
      <c r="L1" s="4"/>
      <c r="M1" s="141" t="s">
        <v>27</v>
      </c>
      <c r="N1" s="3" t="s">
        <v>22</v>
      </c>
      <c r="O1" s="4"/>
      <c r="P1" s="4"/>
      <c r="Q1" s="4"/>
      <c r="R1" s="4"/>
      <c r="S1" s="4"/>
    </row>
    <row r="2" spans="1:19" s="5" customFormat="1" ht="16.149999999999999" thickBot="1" x14ac:dyDescent="0.3">
      <c r="A2" s="142"/>
      <c r="B2" s="142"/>
      <c r="C2" s="142"/>
      <c r="D2" s="142"/>
      <c r="E2" s="142"/>
      <c r="F2" s="142"/>
      <c r="G2" s="6" t="s">
        <v>13</v>
      </c>
      <c r="H2" s="6" t="s">
        <v>14</v>
      </c>
      <c r="I2" s="6" t="s">
        <v>15</v>
      </c>
      <c r="J2" s="6" t="s">
        <v>16</v>
      </c>
      <c r="K2" s="6" t="s">
        <v>17</v>
      </c>
      <c r="L2" s="6" t="s">
        <v>26</v>
      </c>
      <c r="M2" s="142"/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26</v>
      </c>
    </row>
    <row r="3" spans="1:19" x14ac:dyDescent="0.25">
      <c r="A3" s="2" t="s">
        <v>36</v>
      </c>
      <c r="B3" s="2">
        <v>1</v>
      </c>
      <c r="C3" s="2">
        <v>2</v>
      </c>
      <c r="D3" s="2">
        <v>1</v>
      </c>
      <c r="E3" s="2">
        <v>1</v>
      </c>
      <c r="F3" s="2">
        <v>30</v>
      </c>
      <c r="G3" s="2">
        <v>60</v>
      </c>
      <c r="H3" s="2">
        <v>30</v>
      </c>
      <c r="I3" s="2">
        <v>23</v>
      </c>
      <c r="J3" s="2">
        <v>30</v>
      </c>
      <c r="K3" s="2">
        <v>0</v>
      </c>
      <c r="L3" s="2">
        <v>5</v>
      </c>
      <c r="M3" s="2"/>
      <c r="N3" s="2"/>
      <c r="O3" s="2"/>
      <c r="P3" s="2"/>
      <c r="Q3" s="2"/>
      <c r="R3" s="2"/>
      <c r="S3" s="2"/>
    </row>
    <row r="4" spans="1:19" x14ac:dyDescent="0.25">
      <c r="A4" s="2" t="s">
        <v>36</v>
      </c>
      <c r="B4" s="2">
        <v>2</v>
      </c>
      <c r="C4" s="2">
        <v>8</v>
      </c>
      <c r="D4" s="2">
        <v>4</v>
      </c>
      <c r="E4" s="2">
        <v>4</v>
      </c>
      <c r="F4" s="2">
        <v>75</v>
      </c>
      <c r="G4" s="2">
        <v>150</v>
      </c>
      <c r="H4" s="2">
        <v>75</v>
      </c>
      <c r="I4" s="2">
        <v>56</v>
      </c>
      <c r="J4" s="2">
        <v>75</v>
      </c>
      <c r="K4" s="2">
        <v>5</v>
      </c>
      <c r="L4" s="2">
        <v>10</v>
      </c>
      <c r="M4" s="2"/>
      <c r="N4" s="2"/>
      <c r="O4" s="2"/>
      <c r="P4" s="2"/>
      <c r="Q4" s="2"/>
      <c r="R4" s="2"/>
      <c r="S4" s="2"/>
    </row>
    <row r="5" spans="1:19" x14ac:dyDescent="0.25">
      <c r="A5" s="2" t="s">
        <v>36</v>
      </c>
      <c r="B5" s="2">
        <v>3</v>
      </c>
      <c r="C5" s="2">
        <v>24</v>
      </c>
      <c r="D5" s="2">
        <v>12</v>
      </c>
      <c r="E5" s="2">
        <v>12</v>
      </c>
      <c r="F5" s="2">
        <v>135</v>
      </c>
      <c r="G5" s="2">
        <v>270</v>
      </c>
      <c r="H5" s="2">
        <v>135</v>
      </c>
      <c r="I5" s="2">
        <v>101</v>
      </c>
      <c r="J5" s="2">
        <v>135</v>
      </c>
      <c r="K5" s="2">
        <v>15</v>
      </c>
      <c r="L5" s="2">
        <v>20</v>
      </c>
      <c r="M5" s="2"/>
      <c r="N5" s="2"/>
      <c r="O5" s="2"/>
      <c r="P5" s="2"/>
      <c r="Q5" s="2"/>
      <c r="R5" s="2"/>
      <c r="S5" s="2"/>
    </row>
    <row r="6" spans="1:19" x14ac:dyDescent="0.25">
      <c r="A6" s="2" t="s">
        <v>36</v>
      </c>
      <c r="B6" s="2">
        <v>4</v>
      </c>
      <c r="C6" s="2">
        <v>48</v>
      </c>
      <c r="D6" s="2">
        <v>24</v>
      </c>
      <c r="E6" s="2">
        <v>24</v>
      </c>
      <c r="F6" s="2">
        <v>210</v>
      </c>
      <c r="G6" s="2">
        <v>420</v>
      </c>
      <c r="H6" s="2">
        <v>210</v>
      </c>
      <c r="I6" s="2">
        <v>158</v>
      </c>
      <c r="J6" s="2">
        <v>210</v>
      </c>
      <c r="K6" s="2">
        <v>100</v>
      </c>
      <c r="L6" s="2">
        <v>35</v>
      </c>
      <c r="M6" s="2"/>
      <c r="N6" s="2"/>
      <c r="O6" s="2"/>
      <c r="P6" s="2"/>
      <c r="Q6" s="2"/>
      <c r="R6" s="2"/>
      <c r="S6" s="2"/>
    </row>
    <row r="7" spans="1:19" x14ac:dyDescent="0.25">
      <c r="A7" s="2" t="s">
        <v>36</v>
      </c>
      <c r="B7" s="2">
        <v>5</v>
      </c>
      <c r="C7" s="2">
        <v>96</v>
      </c>
      <c r="D7" s="2">
        <v>48</v>
      </c>
      <c r="E7" s="2">
        <v>48</v>
      </c>
      <c r="F7" s="2">
        <v>360</v>
      </c>
      <c r="G7" s="2">
        <v>600</v>
      </c>
      <c r="H7" s="2">
        <v>300</v>
      </c>
      <c r="I7" s="2">
        <v>225</v>
      </c>
      <c r="J7" s="2">
        <v>300</v>
      </c>
      <c r="K7" s="2">
        <v>500</v>
      </c>
      <c r="L7" s="2">
        <v>60</v>
      </c>
      <c r="M7" s="2"/>
      <c r="N7" s="2"/>
      <c r="O7" s="2"/>
      <c r="P7" s="2"/>
      <c r="Q7" s="2"/>
      <c r="R7" s="2"/>
      <c r="S7" s="2"/>
    </row>
    <row r="8" spans="1:19" x14ac:dyDescent="0.25">
      <c r="A8" s="2" t="s">
        <v>36</v>
      </c>
      <c r="B8" s="2">
        <v>6</v>
      </c>
      <c r="C8" s="2">
        <v>192</v>
      </c>
      <c r="D8" s="2">
        <v>96</v>
      </c>
      <c r="E8" s="2">
        <v>96</v>
      </c>
      <c r="F8" s="2">
        <v>630</v>
      </c>
      <c r="G8" s="2">
        <v>810</v>
      </c>
      <c r="H8" s="2">
        <v>405</v>
      </c>
      <c r="I8" s="2">
        <v>304</v>
      </c>
      <c r="J8" s="2">
        <v>405</v>
      </c>
      <c r="K8" s="2">
        <v>1500</v>
      </c>
      <c r="L8" s="2">
        <v>90</v>
      </c>
      <c r="M8" s="2"/>
      <c r="N8" s="2"/>
      <c r="O8" s="2"/>
      <c r="P8" s="2"/>
      <c r="Q8" s="2"/>
      <c r="R8" s="2"/>
      <c r="S8" s="2"/>
    </row>
    <row r="9" spans="1:19" x14ac:dyDescent="0.25">
      <c r="A9" s="2" t="s">
        <v>44</v>
      </c>
      <c r="B9" s="2">
        <v>1</v>
      </c>
      <c r="C9" s="2">
        <v>2</v>
      </c>
      <c r="D9" s="2">
        <v>1</v>
      </c>
      <c r="E9" s="2">
        <v>1</v>
      </c>
      <c r="F9" s="2">
        <v>30</v>
      </c>
      <c r="G9" s="2">
        <v>30</v>
      </c>
      <c r="H9" s="2">
        <v>30</v>
      </c>
      <c r="I9" s="2">
        <v>23</v>
      </c>
      <c r="J9" s="2">
        <v>60</v>
      </c>
      <c r="K9" s="2">
        <v>0</v>
      </c>
      <c r="L9" s="2">
        <v>5</v>
      </c>
      <c r="M9" s="2"/>
      <c r="N9" s="2"/>
      <c r="O9" s="2"/>
      <c r="P9" s="2"/>
      <c r="Q9" s="2"/>
      <c r="R9" s="2"/>
      <c r="S9" s="2"/>
    </row>
    <row r="10" spans="1:19" x14ac:dyDescent="0.25">
      <c r="A10" s="2" t="s">
        <v>44</v>
      </c>
      <c r="B10" s="2">
        <v>2</v>
      </c>
      <c r="C10" s="2">
        <v>8</v>
      </c>
      <c r="D10" s="2">
        <v>4</v>
      </c>
      <c r="E10" s="2">
        <v>4</v>
      </c>
      <c r="F10" s="2">
        <v>75</v>
      </c>
      <c r="G10" s="2">
        <v>75</v>
      </c>
      <c r="H10" s="2">
        <v>75</v>
      </c>
      <c r="I10" s="2">
        <v>56</v>
      </c>
      <c r="J10" s="2">
        <v>150</v>
      </c>
      <c r="K10" s="2">
        <v>5</v>
      </c>
      <c r="L10" s="2">
        <v>10</v>
      </c>
      <c r="M10" s="2"/>
      <c r="N10" s="2"/>
      <c r="O10" s="2"/>
      <c r="P10" s="2"/>
      <c r="Q10" s="2"/>
      <c r="R10" s="2"/>
      <c r="S10" s="2"/>
    </row>
    <row r="11" spans="1:19" x14ac:dyDescent="0.25">
      <c r="A11" s="2" t="s">
        <v>44</v>
      </c>
      <c r="B11" s="2">
        <v>3</v>
      </c>
      <c r="C11" s="2">
        <v>24</v>
      </c>
      <c r="D11" s="2">
        <v>12</v>
      </c>
      <c r="E11" s="2">
        <v>12</v>
      </c>
      <c r="F11" s="2">
        <v>135</v>
      </c>
      <c r="G11" s="2">
        <v>135</v>
      </c>
      <c r="H11" s="2">
        <v>135</v>
      </c>
      <c r="I11" s="2">
        <v>101</v>
      </c>
      <c r="J11" s="2">
        <v>270</v>
      </c>
      <c r="K11" s="2">
        <v>15</v>
      </c>
      <c r="L11" s="2">
        <v>20</v>
      </c>
      <c r="M11" s="2"/>
      <c r="N11" s="2"/>
      <c r="O11" s="2"/>
      <c r="P11" s="2"/>
      <c r="Q11" s="2"/>
      <c r="R11" s="2"/>
      <c r="S11" s="2"/>
    </row>
    <row r="12" spans="1:19" x14ac:dyDescent="0.25">
      <c r="A12" s="2" t="s">
        <v>44</v>
      </c>
      <c r="B12" s="2">
        <v>4</v>
      </c>
      <c r="C12" s="2">
        <v>48</v>
      </c>
      <c r="D12" s="2">
        <v>24</v>
      </c>
      <c r="E12" s="2">
        <v>24</v>
      </c>
      <c r="F12" s="2">
        <v>210</v>
      </c>
      <c r="G12" s="2">
        <v>210</v>
      </c>
      <c r="H12" s="2">
        <v>210</v>
      </c>
      <c r="I12" s="2">
        <v>158</v>
      </c>
      <c r="J12" s="2">
        <v>420</v>
      </c>
      <c r="K12" s="2">
        <v>100</v>
      </c>
      <c r="L12" s="2">
        <v>35</v>
      </c>
      <c r="M12" s="2"/>
      <c r="N12" s="2"/>
      <c r="O12" s="2"/>
      <c r="P12" s="2"/>
      <c r="Q12" s="2"/>
      <c r="R12" s="2"/>
      <c r="S12" s="2"/>
    </row>
    <row r="13" spans="1:19" x14ac:dyDescent="0.25">
      <c r="A13" s="2" t="s">
        <v>44</v>
      </c>
      <c r="B13" s="2">
        <v>5</v>
      </c>
      <c r="C13" s="2">
        <v>96</v>
      </c>
      <c r="D13" s="2">
        <v>48</v>
      </c>
      <c r="E13" s="2">
        <v>48</v>
      </c>
      <c r="F13" s="2">
        <v>360</v>
      </c>
      <c r="G13" s="2">
        <v>300</v>
      </c>
      <c r="H13" s="2">
        <v>300</v>
      </c>
      <c r="I13" s="2">
        <v>225</v>
      </c>
      <c r="J13" s="2">
        <v>600</v>
      </c>
      <c r="K13" s="2">
        <v>500</v>
      </c>
      <c r="L13" s="2">
        <v>60</v>
      </c>
      <c r="M13" s="2"/>
      <c r="N13" s="2"/>
      <c r="O13" s="2"/>
      <c r="P13" s="2"/>
      <c r="Q13" s="2"/>
      <c r="R13" s="2"/>
      <c r="S13" s="2"/>
    </row>
    <row r="14" spans="1:19" x14ac:dyDescent="0.25">
      <c r="A14" s="2" t="s">
        <v>44</v>
      </c>
      <c r="B14" s="2">
        <v>6</v>
      </c>
      <c r="C14" s="2">
        <v>192</v>
      </c>
      <c r="D14" s="2">
        <v>96</v>
      </c>
      <c r="E14" s="2">
        <v>96</v>
      </c>
      <c r="F14" s="2">
        <v>630</v>
      </c>
      <c r="G14" s="2">
        <v>405</v>
      </c>
      <c r="H14" s="2">
        <v>405</v>
      </c>
      <c r="I14" s="2">
        <v>304</v>
      </c>
      <c r="J14" s="2">
        <v>810</v>
      </c>
      <c r="K14" s="2">
        <v>1500</v>
      </c>
      <c r="L14" s="2">
        <v>90</v>
      </c>
      <c r="M14" s="2"/>
      <c r="N14" s="2"/>
      <c r="O14" s="2"/>
      <c r="P14" s="2"/>
      <c r="Q14" s="2"/>
      <c r="R14" s="2"/>
      <c r="S14" s="2"/>
    </row>
    <row r="15" spans="1:19" x14ac:dyDescent="0.25">
      <c r="A15" s="2" t="s">
        <v>49</v>
      </c>
      <c r="B15" s="2">
        <v>1</v>
      </c>
      <c r="C15" s="2">
        <v>2</v>
      </c>
      <c r="D15" s="2">
        <v>1</v>
      </c>
      <c r="E15" s="2">
        <v>1</v>
      </c>
      <c r="F15" s="2">
        <v>30</v>
      </c>
      <c r="G15" s="2">
        <v>30</v>
      </c>
      <c r="H15" s="2">
        <v>60</v>
      </c>
      <c r="I15" s="2">
        <v>23</v>
      </c>
      <c r="J15" s="2">
        <v>30</v>
      </c>
      <c r="K15" s="2">
        <v>0</v>
      </c>
      <c r="L15" s="2">
        <v>5</v>
      </c>
      <c r="M15" s="2"/>
      <c r="N15" s="2"/>
      <c r="O15" s="2"/>
      <c r="P15" s="2"/>
      <c r="Q15" s="2"/>
      <c r="R15" s="2"/>
      <c r="S15" s="2"/>
    </row>
    <row r="16" spans="1:19" x14ac:dyDescent="0.25">
      <c r="A16" s="2" t="s">
        <v>49</v>
      </c>
      <c r="B16" s="2">
        <v>2</v>
      </c>
      <c r="C16" s="2">
        <v>8</v>
      </c>
      <c r="D16" s="2">
        <v>4</v>
      </c>
      <c r="E16" s="2">
        <v>4</v>
      </c>
      <c r="F16" s="2">
        <v>75</v>
      </c>
      <c r="G16" s="2">
        <v>75</v>
      </c>
      <c r="H16" s="2">
        <v>150</v>
      </c>
      <c r="I16" s="2">
        <v>56</v>
      </c>
      <c r="J16" s="2">
        <v>75</v>
      </c>
      <c r="K16" s="2">
        <v>5</v>
      </c>
      <c r="L16" s="2">
        <v>10</v>
      </c>
      <c r="M16" s="2"/>
      <c r="N16" s="2"/>
      <c r="O16" s="2"/>
      <c r="P16" s="2"/>
      <c r="Q16" s="2"/>
      <c r="R16" s="2"/>
      <c r="S16" s="2"/>
    </row>
    <row r="17" spans="1:19" x14ac:dyDescent="0.25">
      <c r="A17" s="2" t="s">
        <v>49</v>
      </c>
      <c r="B17" s="2">
        <v>3</v>
      </c>
      <c r="C17" s="2">
        <v>24</v>
      </c>
      <c r="D17" s="2">
        <v>12</v>
      </c>
      <c r="E17" s="2">
        <v>12</v>
      </c>
      <c r="F17" s="2">
        <v>135</v>
      </c>
      <c r="G17" s="2">
        <v>135</v>
      </c>
      <c r="H17" s="2">
        <v>270</v>
      </c>
      <c r="I17" s="2">
        <v>101</v>
      </c>
      <c r="J17" s="2">
        <v>135</v>
      </c>
      <c r="K17" s="2">
        <v>15</v>
      </c>
      <c r="L17" s="2">
        <v>20</v>
      </c>
      <c r="M17" s="2"/>
      <c r="N17" s="2"/>
      <c r="O17" s="2"/>
      <c r="P17" s="2"/>
      <c r="Q17" s="2"/>
      <c r="R17" s="2"/>
      <c r="S17" s="2"/>
    </row>
    <row r="18" spans="1:19" x14ac:dyDescent="0.25">
      <c r="A18" s="2" t="s">
        <v>49</v>
      </c>
      <c r="B18" s="2">
        <v>4</v>
      </c>
      <c r="C18" s="2">
        <v>48</v>
      </c>
      <c r="D18" s="2">
        <v>24</v>
      </c>
      <c r="E18" s="2">
        <v>24</v>
      </c>
      <c r="F18" s="2">
        <v>210</v>
      </c>
      <c r="G18" s="2">
        <v>210</v>
      </c>
      <c r="H18" s="2">
        <v>420</v>
      </c>
      <c r="I18" s="2">
        <v>158</v>
      </c>
      <c r="J18" s="2">
        <v>210</v>
      </c>
      <c r="K18" s="2">
        <v>100</v>
      </c>
      <c r="L18" s="2">
        <v>35</v>
      </c>
      <c r="M18" s="2"/>
      <c r="N18" s="2"/>
      <c r="O18" s="2"/>
      <c r="P18" s="2"/>
      <c r="Q18" s="2"/>
      <c r="R18" s="2"/>
      <c r="S18" s="2"/>
    </row>
    <row r="19" spans="1:19" x14ac:dyDescent="0.25">
      <c r="A19" s="2" t="s">
        <v>49</v>
      </c>
      <c r="B19" s="2">
        <v>5</v>
      </c>
      <c r="C19" s="2">
        <v>96</v>
      </c>
      <c r="D19" s="2">
        <v>48</v>
      </c>
      <c r="E19" s="2">
        <v>48</v>
      </c>
      <c r="F19" s="2">
        <v>360</v>
      </c>
      <c r="G19" s="2">
        <v>300</v>
      </c>
      <c r="H19" s="2">
        <v>600</v>
      </c>
      <c r="I19" s="2">
        <v>225</v>
      </c>
      <c r="J19" s="2">
        <v>300</v>
      </c>
      <c r="K19" s="2">
        <v>500</v>
      </c>
      <c r="L19" s="2">
        <v>60</v>
      </c>
      <c r="M19" s="2"/>
      <c r="N19" s="2"/>
      <c r="O19" s="2"/>
      <c r="P19" s="2"/>
      <c r="Q19" s="2"/>
      <c r="R19" s="2"/>
      <c r="S19" s="2"/>
    </row>
    <row r="20" spans="1:19" x14ac:dyDescent="0.25">
      <c r="A20" s="2" t="s">
        <v>49</v>
      </c>
      <c r="B20" s="2">
        <v>6</v>
      </c>
      <c r="C20" s="2">
        <v>192</v>
      </c>
      <c r="D20" s="2">
        <v>96</v>
      </c>
      <c r="E20" s="2">
        <v>96</v>
      </c>
      <c r="F20" s="2">
        <v>630</v>
      </c>
      <c r="G20" s="2">
        <v>405</v>
      </c>
      <c r="H20" s="2">
        <v>810</v>
      </c>
      <c r="I20" s="2">
        <v>304</v>
      </c>
      <c r="J20" s="2">
        <v>405</v>
      </c>
      <c r="K20" s="2">
        <v>1500</v>
      </c>
      <c r="L20" s="2">
        <v>90</v>
      </c>
      <c r="M20" s="2"/>
      <c r="N20" s="2"/>
      <c r="O20" s="2"/>
      <c r="P20" s="2"/>
      <c r="Q20" s="2"/>
      <c r="R20" s="2"/>
      <c r="S20" s="2"/>
    </row>
    <row r="21" spans="1:19" x14ac:dyDescent="0.25">
      <c r="A21" s="2" t="s">
        <v>50</v>
      </c>
      <c r="B21" s="2">
        <v>1</v>
      </c>
      <c r="C21" s="2">
        <v>2</v>
      </c>
      <c r="D21" s="2">
        <v>1</v>
      </c>
      <c r="E21" s="2">
        <v>1</v>
      </c>
      <c r="F21" s="2">
        <v>30</v>
      </c>
      <c r="G21" s="2">
        <v>30</v>
      </c>
      <c r="H21" s="2">
        <v>30</v>
      </c>
      <c r="I21" s="2">
        <v>45</v>
      </c>
      <c r="J21" s="2">
        <v>30</v>
      </c>
      <c r="K21" s="2">
        <v>0</v>
      </c>
      <c r="L21" s="2">
        <v>5</v>
      </c>
      <c r="M21" s="2"/>
      <c r="N21" s="2"/>
      <c r="O21" s="2"/>
      <c r="P21" s="2"/>
      <c r="Q21" s="2"/>
      <c r="R21" s="2"/>
      <c r="S21" s="2"/>
    </row>
    <row r="22" spans="1:19" x14ac:dyDescent="0.25">
      <c r="A22" s="2" t="s">
        <v>50</v>
      </c>
      <c r="B22" s="2">
        <v>2</v>
      </c>
      <c r="C22" s="2">
        <v>8</v>
      </c>
      <c r="D22" s="2"/>
      <c r="E22" s="2">
        <v>4</v>
      </c>
      <c r="F22" s="2">
        <v>75</v>
      </c>
      <c r="G22" s="2">
        <v>75</v>
      </c>
      <c r="H22" s="2">
        <v>75</v>
      </c>
      <c r="I22" s="2">
        <v>113</v>
      </c>
      <c r="J22" s="2">
        <v>75</v>
      </c>
      <c r="K22" s="2">
        <v>5</v>
      </c>
      <c r="L22" s="2">
        <v>10</v>
      </c>
      <c r="M22" s="2"/>
      <c r="N22" s="2"/>
      <c r="O22" s="2"/>
      <c r="P22" s="2"/>
      <c r="Q22" s="2"/>
      <c r="R22" s="2"/>
      <c r="S22" s="2"/>
    </row>
    <row r="23" spans="1:19" x14ac:dyDescent="0.25">
      <c r="A23" s="2" t="s">
        <v>50</v>
      </c>
      <c r="B23" s="2">
        <v>3</v>
      </c>
      <c r="C23" s="2">
        <v>24</v>
      </c>
      <c r="D23" s="2">
        <v>12</v>
      </c>
      <c r="E23" s="2">
        <v>12</v>
      </c>
      <c r="F23" s="2">
        <v>135</v>
      </c>
      <c r="G23" s="2">
        <v>135</v>
      </c>
      <c r="H23" s="2">
        <v>135</v>
      </c>
      <c r="I23" s="2">
        <v>202</v>
      </c>
      <c r="J23" s="2">
        <v>135</v>
      </c>
      <c r="K23" s="2">
        <v>15</v>
      </c>
      <c r="L23" s="2">
        <v>20</v>
      </c>
      <c r="M23" s="2"/>
      <c r="N23" s="2"/>
      <c r="O23" s="2"/>
      <c r="P23" s="2"/>
      <c r="Q23" s="2"/>
      <c r="R23" s="2"/>
      <c r="S23" s="2"/>
    </row>
    <row r="24" spans="1:19" x14ac:dyDescent="0.25">
      <c r="A24" s="2" t="s">
        <v>50</v>
      </c>
      <c r="B24" s="2">
        <v>4</v>
      </c>
      <c r="C24" s="2">
        <v>48</v>
      </c>
      <c r="D24" s="2">
        <v>24</v>
      </c>
      <c r="E24" s="2">
        <v>24</v>
      </c>
      <c r="F24" s="2">
        <v>210</v>
      </c>
      <c r="G24" s="2">
        <v>210</v>
      </c>
      <c r="H24" s="2">
        <v>210</v>
      </c>
      <c r="I24" s="2">
        <v>315</v>
      </c>
      <c r="J24" s="2">
        <v>210</v>
      </c>
      <c r="K24" s="2">
        <v>100</v>
      </c>
      <c r="L24" s="2">
        <v>35</v>
      </c>
      <c r="M24" s="2"/>
      <c r="N24" s="2"/>
      <c r="O24" s="2"/>
      <c r="P24" s="2"/>
      <c r="Q24" s="2"/>
      <c r="R24" s="2"/>
      <c r="S24" s="2"/>
    </row>
    <row r="25" spans="1:19" x14ac:dyDescent="0.25">
      <c r="A25" s="2" t="s">
        <v>50</v>
      </c>
      <c r="B25" s="2">
        <v>5</v>
      </c>
      <c r="C25" s="2">
        <v>96</v>
      </c>
      <c r="D25" s="2">
        <v>48</v>
      </c>
      <c r="E25" s="2">
        <v>48</v>
      </c>
      <c r="F25" s="2">
        <v>360</v>
      </c>
      <c r="G25" s="2">
        <v>300</v>
      </c>
      <c r="H25" s="2">
        <v>300</v>
      </c>
      <c r="I25" s="2">
        <v>450</v>
      </c>
      <c r="J25" s="2">
        <v>300</v>
      </c>
      <c r="K25" s="2">
        <v>500</v>
      </c>
      <c r="L25" s="2">
        <v>60</v>
      </c>
      <c r="M25" s="2"/>
      <c r="N25" s="2"/>
      <c r="O25" s="2"/>
      <c r="P25" s="2"/>
      <c r="Q25" s="2"/>
      <c r="R25" s="2"/>
      <c r="S25" s="2"/>
    </row>
    <row r="26" spans="1:19" x14ac:dyDescent="0.25">
      <c r="A26" s="2" t="s">
        <v>50</v>
      </c>
      <c r="B26" s="2">
        <v>6</v>
      </c>
      <c r="C26" s="2">
        <v>192</v>
      </c>
      <c r="D26" s="2">
        <v>96</v>
      </c>
      <c r="E26" s="2">
        <v>96</v>
      </c>
      <c r="F26" s="2">
        <v>630</v>
      </c>
      <c r="G26" s="2">
        <v>405</v>
      </c>
      <c r="H26" s="2">
        <v>405</v>
      </c>
      <c r="I26" s="2">
        <v>608</v>
      </c>
      <c r="J26" s="2">
        <v>405</v>
      </c>
      <c r="K26" s="2">
        <v>1500</v>
      </c>
      <c r="L26" s="2">
        <v>90</v>
      </c>
      <c r="M26" s="2"/>
      <c r="N26" s="2"/>
      <c r="O26" s="2"/>
      <c r="P26" s="2"/>
      <c r="Q26" s="2"/>
      <c r="R26" s="2"/>
      <c r="S26" s="2"/>
    </row>
    <row r="27" spans="1:19" x14ac:dyDescent="0.25">
      <c r="A27" s="2" t="s">
        <v>51</v>
      </c>
      <c r="B27" s="2">
        <v>1</v>
      </c>
      <c r="C27" s="2">
        <v>2</v>
      </c>
      <c r="D27" s="2">
        <v>1</v>
      </c>
      <c r="E27" s="2">
        <v>1</v>
      </c>
      <c r="F27" s="2">
        <v>30</v>
      </c>
      <c r="G27" s="2">
        <v>40</v>
      </c>
      <c r="H27" s="2">
        <v>40</v>
      </c>
      <c r="I27" s="2">
        <v>30</v>
      </c>
      <c r="J27" s="2">
        <v>40</v>
      </c>
      <c r="K27" s="2">
        <v>0</v>
      </c>
      <c r="L27" s="2">
        <v>5</v>
      </c>
      <c r="M27" s="2"/>
      <c r="N27" s="2"/>
      <c r="O27" s="2"/>
      <c r="P27" s="2"/>
      <c r="Q27" s="2"/>
      <c r="R27" s="2"/>
      <c r="S27" s="2"/>
    </row>
    <row r="28" spans="1:19" x14ac:dyDescent="0.25">
      <c r="A28" s="2" t="s">
        <v>51</v>
      </c>
      <c r="B28" s="2">
        <v>2</v>
      </c>
      <c r="C28" s="2">
        <v>8</v>
      </c>
      <c r="D28" s="2">
        <v>4</v>
      </c>
      <c r="E28" s="2">
        <v>4</v>
      </c>
      <c r="F28" s="2">
        <v>75</v>
      </c>
      <c r="G28" s="2">
        <v>100</v>
      </c>
      <c r="H28" s="2">
        <v>100</v>
      </c>
      <c r="I28" s="2">
        <v>75</v>
      </c>
      <c r="J28" s="2">
        <v>100</v>
      </c>
      <c r="K28" s="2">
        <v>5</v>
      </c>
      <c r="L28" s="2">
        <v>10</v>
      </c>
      <c r="M28" s="2"/>
      <c r="N28" s="2"/>
      <c r="O28" s="2"/>
      <c r="P28" s="2"/>
      <c r="Q28" s="2"/>
      <c r="R28" s="2"/>
      <c r="S28" s="2"/>
    </row>
    <row r="29" spans="1:19" x14ac:dyDescent="0.25">
      <c r="A29" s="2" t="s">
        <v>51</v>
      </c>
      <c r="B29" s="2">
        <v>3</v>
      </c>
      <c r="C29" s="2">
        <v>24</v>
      </c>
      <c r="D29" s="2">
        <v>12</v>
      </c>
      <c r="E29" s="2">
        <v>12</v>
      </c>
      <c r="F29" s="2">
        <v>135</v>
      </c>
      <c r="G29" s="2">
        <v>180</v>
      </c>
      <c r="H29" s="2">
        <v>180</v>
      </c>
      <c r="I29" s="2">
        <v>135</v>
      </c>
      <c r="J29" s="2">
        <v>180</v>
      </c>
      <c r="K29" s="2">
        <v>15</v>
      </c>
      <c r="L29" s="2">
        <v>20</v>
      </c>
      <c r="M29" s="2"/>
      <c r="N29" s="2"/>
      <c r="O29" s="2"/>
      <c r="P29" s="2"/>
      <c r="Q29" s="2"/>
      <c r="R29" s="2"/>
      <c r="S29" s="2"/>
    </row>
    <row r="30" spans="1:19" x14ac:dyDescent="0.25">
      <c r="A30" s="2" t="s">
        <v>51</v>
      </c>
      <c r="B30" s="2">
        <v>4</v>
      </c>
      <c r="C30" s="2">
        <v>48</v>
      </c>
      <c r="D30" s="2">
        <v>24</v>
      </c>
      <c r="E30" s="2">
        <v>24</v>
      </c>
      <c r="F30" s="2">
        <v>210</v>
      </c>
      <c r="G30" s="2">
        <v>280</v>
      </c>
      <c r="H30" s="2">
        <v>280</v>
      </c>
      <c r="I30" s="2">
        <v>210</v>
      </c>
      <c r="J30" s="2">
        <v>280</v>
      </c>
      <c r="K30" s="2">
        <v>100</v>
      </c>
      <c r="L30" s="2">
        <v>35</v>
      </c>
      <c r="M30" s="2"/>
      <c r="N30" s="2"/>
      <c r="O30" s="2"/>
      <c r="P30" s="2"/>
      <c r="Q30" s="2"/>
      <c r="R30" s="2"/>
      <c r="S30" s="2"/>
    </row>
    <row r="31" spans="1:19" x14ac:dyDescent="0.25">
      <c r="A31" s="2" t="s">
        <v>51</v>
      </c>
      <c r="B31" s="2">
        <v>5</v>
      </c>
      <c r="C31" s="2">
        <v>96</v>
      </c>
      <c r="D31" s="2">
        <v>48</v>
      </c>
      <c r="E31" s="2">
        <v>48</v>
      </c>
      <c r="F31" s="2">
        <v>360</v>
      </c>
      <c r="G31" s="2">
        <v>400</v>
      </c>
      <c r="H31" s="2">
        <v>400</v>
      </c>
      <c r="I31" s="2">
        <v>300</v>
      </c>
      <c r="J31" s="2">
        <v>400</v>
      </c>
      <c r="K31" s="2">
        <v>500</v>
      </c>
      <c r="L31" s="2">
        <v>60</v>
      </c>
      <c r="M31" s="2"/>
      <c r="N31" s="2"/>
      <c r="O31" s="2"/>
      <c r="P31" s="2"/>
      <c r="Q31" s="2"/>
      <c r="R31" s="2"/>
      <c r="S31" s="2"/>
    </row>
    <row r="32" spans="1:19" x14ac:dyDescent="0.25">
      <c r="A32" s="2" t="s">
        <v>51</v>
      </c>
      <c r="B32" s="2">
        <v>6</v>
      </c>
      <c r="C32" s="2">
        <v>192</v>
      </c>
      <c r="D32" s="2">
        <v>96</v>
      </c>
      <c r="E32" s="2">
        <v>96</v>
      </c>
      <c r="F32" s="2">
        <v>630</v>
      </c>
      <c r="G32" s="2">
        <v>540</v>
      </c>
      <c r="H32" s="2">
        <v>540</v>
      </c>
      <c r="I32" s="2">
        <v>405</v>
      </c>
      <c r="J32" s="2">
        <v>540</v>
      </c>
      <c r="K32" s="2">
        <v>1500</v>
      </c>
      <c r="L32" s="2">
        <v>90</v>
      </c>
      <c r="M32" s="2"/>
      <c r="N32" s="2"/>
      <c r="O32" s="2"/>
      <c r="P32" s="2"/>
      <c r="Q32" s="2"/>
      <c r="R32" s="2"/>
      <c r="S32" s="2"/>
    </row>
    <row r="33" spans="1:19" x14ac:dyDescent="0.25">
      <c r="A33" s="2" t="s">
        <v>52</v>
      </c>
      <c r="B33" s="2">
        <v>1</v>
      </c>
      <c r="C33" s="2">
        <v>2</v>
      </c>
      <c r="D33" s="2">
        <v>1</v>
      </c>
      <c r="E33" s="2">
        <v>1</v>
      </c>
      <c r="F33" s="2">
        <v>30</v>
      </c>
      <c r="G33" s="2">
        <v>25</v>
      </c>
      <c r="H33" s="2">
        <v>25</v>
      </c>
      <c r="I33" s="2">
        <v>19</v>
      </c>
      <c r="J33" s="2">
        <v>25</v>
      </c>
      <c r="K33" s="2">
        <v>5</v>
      </c>
      <c r="L33" s="2">
        <v>5</v>
      </c>
      <c r="M33" s="2"/>
      <c r="N33" s="2"/>
      <c r="O33" s="2"/>
      <c r="P33" s="2"/>
      <c r="Q33" s="2"/>
      <c r="R33" s="2"/>
      <c r="S33" s="2"/>
    </row>
    <row r="34" spans="1:19" x14ac:dyDescent="0.25">
      <c r="A34" s="2" t="s">
        <v>52</v>
      </c>
      <c r="B34" s="2">
        <v>2</v>
      </c>
      <c r="C34" s="2">
        <v>8</v>
      </c>
      <c r="D34" s="2">
        <v>4</v>
      </c>
      <c r="E34" s="2">
        <v>4</v>
      </c>
      <c r="F34" s="2">
        <v>75</v>
      </c>
      <c r="G34" s="2">
        <v>63</v>
      </c>
      <c r="H34" s="2">
        <v>63</v>
      </c>
      <c r="I34" s="2">
        <v>47</v>
      </c>
      <c r="J34" s="2">
        <v>63</v>
      </c>
      <c r="K34" s="2">
        <v>15</v>
      </c>
      <c r="L34" s="2">
        <v>10</v>
      </c>
      <c r="M34" s="2"/>
      <c r="N34" s="2"/>
      <c r="O34" s="2"/>
      <c r="P34" s="2"/>
      <c r="Q34" s="2"/>
      <c r="R34" s="2"/>
      <c r="S34" s="2"/>
    </row>
    <row r="35" spans="1:19" x14ac:dyDescent="0.25">
      <c r="A35" s="2" t="s">
        <v>52</v>
      </c>
      <c r="B35" s="2">
        <v>3</v>
      </c>
      <c r="C35" s="2">
        <v>24</v>
      </c>
      <c r="D35" s="2">
        <v>12</v>
      </c>
      <c r="E35" s="2">
        <v>12</v>
      </c>
      <c r="F35" s="2">
        <v>135</v>
      </c>
      <c r="G35" s="2">
        <v>113</v>
      </c>
      <c r="H35" s="2">
        <v>113</v>
      </c>
      <c r="I35" s="2">
        <v>84</v>
      </c>
      <c r="J35" s="2">
        <v>113</v>
      </c>
      <c r="K35" s="2">
        <v>50</v>
      </c>
      <c r="L35" s="2">
        <v>20</v>
      </c>
      <c r="M35" s="2"/>
      <c r="N35" s="2"/>
      <c r="O35" s="2"/>
      <c r="P35" s="2"/>
      <c r="Q35" s="2"/>
      <c r="R35" s="2"/>
      <c r="S35" s="2"/>
    </row>
    <row r="36" spans="1:19" x14ac:dyDescent="0.25">
      <c r="A36" s="2" t="s">
        <v>52</v>
      </c>
      <c r="B36" s="2">
        <v>4</v>
      </c>
      <c r="C36" s="2">
        <v>48</v>
      </c>
      <c r="D36" s="2">
        <v>24</v>
      </c>
      <c r="E36" s="2">
        <v>24</v>
      </c>
      <c r="F36" s="2">
        <v>210</v>
      </c>
      <c r="G36" s="2">
        <v>175</v>
      </c>
      <c r="H36" s="2">
        <v>175</v>
      </c>
      <c r="I36" s="2">
        <v>131</v>
      </c>
      <c r="J36" s="2">
        <v>175</v>
      </c>
      <c r="K36" s="2">
        <v>250</v>
      </c>
      <c r="L36" s="2">
        <v>35</v>
      </c>
      <c r="M36" s="2"/>
      <c r="N36" s="2"/>
      <c r="O36" s="2"/>
      <c r="P36" s="2"/>
      <c r="Q36" s="2"/>
      <c r="R36" s="2"/>
      <c r="S36" s="2"/>
    </row>
    <row r="37" spans="1:19" x14ac:dyDescent="0.25">
      <c r="A37" s="2" t="s">
        <v>52</v>
      </c>
      <c r="B37" s="2">
        <v>5</v>
      </c>
      <c r="C37" s="2">
        <v>96</v>
      </c>
      <c r="D37" s="2">
        <v>48</v>
      </c>
      <c r="E37" s="2">
        <v>48</v>
      </c>
      <c r="F37" s="2">
        <v>360</v>
      </c>
      <c r="G37" s="2">
        <v>250</v>
      </c>
      <c r="H37" s="2">
        <v>250</v>
      </c>
      <c r="I37" s="2">
        <v>188</v>
      </c>
      <c r="J37" s="2">
        <v>250</v>
      </c>
      <c r="K37" s="2">
        <v>1000</v>
      </c>
      <c r="L37" s="2">
        <v>60</v>
      </c>
      <c r="M37" s="2"/>
      <c r="N37" s="2"/>
      <c r="O37" s="2"/>
      <c r="P37" s="2"/>
      <c r="Q37" s="2"/>
      <c r="R37" s="2"/>
      <c r="S37" s="2"/>
    </row>
    <row r="38" spans="1:19" x14ac:dyDescent="0.25">
      <c r="A38" s="2" t="s">
        <v>52</v>
      </c>
      <c r="B38" s="2">
        <v>6</v>
      </c>
      <c r="C38" s="2">
        <v>192</v>
      </c>
      <c r="D38" s="2">
        <v>96</v>
      </c>
      <c r="E38" s="2">
        <v>96</v>
      </c>
      <c r="F38" s="2">
        <v>630</v>
      </c>
      <c r="G38" s="2">
        <v>338</v>
      </c>
      <c r="H38" s="2">
        <v>338</v>
      </c>
      <c r="I38" s="2">
        <v>253</v>
      </c>
      <c r="J38" s="2">
        <v>335</v>
      </c>
      <c r="K38" s="2">
        <v>2500</v>
      </c>
      <c r="L38" s="2">
        <v>90</v>
      </c>
      <c r="M38" s="2"/>
      <c r="N38" s="2"/>
      <c r="O38" s="2"/>
      <c r="P38" s="2"/>
      <c r="Q38" s="2"/>
      <c r="R38" s="2"/>
      <c r="S38" s="2"/>
    </row>
    <row r="39" spans="1:19" hidden="1" x14ac:dyDescent="0.25"/>
  </sheetData>
  <mergeCells count="7">
    <mergeCell ref="M1:M2"/>
    <mergeCell ref="A1:A2"/>
    <mergeCell ref="B1:B2"/>
    <mergeCell ref="F1:F2"/>
    <mergeCell ref="E1:E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50</vt:i4>
      </vt:variant>
    </vt:vector>
  </HeadingPairs>
  <TitlesOfParts>
    <vt:vector size="51" baseType="lpstr">
      <vt:lpstr>Калькулятор</vt:lpstr>
      <vt:lpstr>Калькулятор!_Дней</vt:lpstr>
      <vt:lpstr>_Дней2</vt:lpstr>
      <vt:lpstr>Калькулятор!_Минут</vt:lpstr>
      <vt:lpstr>_Минут2</vt:lpstr>
      <vt:lpstr>Калькулятор!_Недель</vt:lpstr>
      <vt:lpstr>_Недель2</vt:lpstr>
      <vt:lpstr>Калькулятор!_Секунд</vt:lpstr>
      <vt:lpstr>_Секунд2</vt:lpstr>
      <vt:lpstr>Калькулятор!_Часов</vt:lpstr>
      <vt:lpstr>_Часов2</vt:lpstr>
      <vt:lpstr>БД</vt:lpstr>
      <vt:lpstr>БД_БК</vt:lpstr>
      <vt:lpstr>БД_ЖВ</vt:lpstr>
      <vt:lpstr>БД_КВК</vt:lpstr>
      <vt:lpstr>БД_Обучение_БК</vt:lpstr>
      <vt:lpstr>БД_ОВ</vt:lpstr>
      <vt:lpstr>БД_Точки</vt:lpstr>
      <vt:lpstr>Время</vt:lpstr>
      <vt:lpstr>Кол10мин</vt:lpstr>
      <vt:lpstr>Калькулятор!Кол15дн</vt:lpstr>
      <vt:lpstr>Кол15мин</vt:lpstr>
      <vt:lpstr>Кол15ч</vt:lpstr>
      <vt:lpstr>Кол1мин</vt:lpstr>
      <vt:lpstr>Кол1ч</vt:lpstr>
      <vt:lpstr>Кол24ч</vt:lpstr>
      <vt:lpstr>Калькулятор!Кол3дн</vt:lpstr>
      <vt:lpstr>Кол3мин</vt:lpstr>
      <vt:lpstr>Кол3ч</vt:lpstr>
      <vt:lpstr>Кол5мин</vt:lpstr>
      <vt:lpstr>Калькулятор!Кол7дн</vt:lpstr>
      <vt:lpstr>Кол8ч</vt:lpstr>
      <vt:lpstr>Калькулятор!Количество1</vt:lpstr>
      <vt:lpstr>Количество2</vt:lpstr>
      <vt:lpstr>Калькулятор!КонтрольноеЧисло</vt:lpstr>
      <vt:lpstr>КонтрольноеЧислоВремя</vt:lpstr>
      <vt:lpstr>КонтрольноеЧислоМакс</vt:lpstr>
      <vt:lpstr>Калькулятор!Коэффициент_1_1</vt:lpstr>
      <vt:lpstr>Коэффициент_1_2</vt:lpstr>
      <vt:lpstr>Коэффициент_1_3</vt:lpstr>
      <vt:lpstr>Калькулятор!Коэффициент_2_1</vt:lpstr>
      <vt:lpstr>Коэффициент_2_2</vt:lpstr>
      <vt:lpstr>Коэффициент_2_3</vt:lpstr>
      <vt:lpstr>Калькулятор!Коэффициент_3_1</vt:lpstr>
      <vt:lpstr>Коэффициент_3_2</vt:lpstr>
      <vt:lpstr>Коэффициент_3_3</vt:lpstr>
      <vt:lpstr>Лига</vt:lpstr>
      <vt:lpstr>Скидка</vt:lpstr>
      <vt:lpstr>Тип</vt:lpstr>
      <vt:lpstr>Тир</vt:lpstr>
      <vt:lpstr>Ускорение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Калькулятор стоимости обучения войск</dc:title>
  <dc:creator>Александр Медведев;Mevedevav@tut.by;Гос. 364;Клан "Небесный легион"</dc:creator>
  <cp:keywords>Армия, войска, расчет, калькулятор</cp:keywords>
  <cp:lastModifiedBy>BerLoga</cp:lastModifiedBy>
  <cp:lastPrinted>2018-08-04T10:43:50Z</cp:lastPrinted>
  <dcterms:created xsi:type="dcterms:W3CDTF">2017-06-22T22:13:29Z</dcterms:created>
  <dcterms:modified xsi:type="dcterms:W3CDTF">2018-08-08T09:59:32Z</dcterms:modified>
</cp:coreProperties>
</file>